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G:\Purchasing\2026\Proposals\RP013-26 - Short Term Rental Licensing - CB\"/>
    </mc:Choice>
  </mc:AlternateContent>
  <xr:revisionPtr revIDLastSave="0" documentId="13_ncr:1_{33D86A2D-CF8E-4B19-BA62-DAE87A24ABA7}" xr6:coauthVersionLast="47" xr6:coauthVersionMax="47" xr10:uidLastSave="{00000000-0000-0000-0000-000000000000}"/>
  <bookViews>
    <workbookView xWindow="-28920" yWindow="-120" windowWidth="29040" windowHeight="15720" tabRatio="834" firstSheet="2" activeTab="3" xr2:uid="{00000000-000D-0000-FFFF-FFFF00000000}"/>
  </bookViews>
  <sheets>
    <sheet name="Template Instructions - DELETE " sheetId="22" state="hidden" r:id="rId1"/>
    <sheet name="Scoring Summary- HIDE" sheetId="15" state="hidden" r:id="rId2"/>
    <sheet name="Functional Requirement Instruct" sheetId="14" r:id="rId3"/>
    <sheet name="DoITS Software &amp; Reporting" sheetId="5" r:id="rId4"/>
    <sheet name="Functional Requirements Sheet 2" sheetId="1" state="hidden" r:id="rId5"/>
    <sheet name="Functional Requirements Sheet 3" sheetId="20" state="hidden" r:id="rId6"/>
    <sheet name="Functional Requirements Sheet 4" sheetId="21" state="hidden" r:id="rId7"/>
  </sheets>
  <externalReferences>
    <externalReference r:id="rId8"/>
  </externalReferences>
  <definedNames>
    <definedName name="Availability">'[1]Support Data'!$A$48:$A$51</definedName>
    <definedName name="AvailabilityData">'[1]Support Data'!$A$48:$B$51</definedName>
    <definedName name="_xlnm.Print_Area" localSheetId="3">'DoITS Software &amp; Reporting'!#REF!</definedName>
    <definedName name="_xlnm.Print_Area" localSheetId="2">'Functional Requirement Instruct'!$A$1:$F$22</definedName>
    <definedName name="_xlnm.Print_Area" localSheetId="4">'Functional Requirements Sheet 2'!$A$4:$W$500</definedName>
    <definedName name="_xlnm.Print_Area" localSheetId="1">'Scoring Summary- HIDE'!#REF!</definedName>
    <definedName name="_xlnm.Print_Titles" localSheetId="3">'DoITS Software &amp; Reporting'!$1:$3</definedName>
    <definedName name="_xlnm.Print_Titles" localSheetId="4">'Functional Requirements Sheet 2'!$1:$3</definedName>
    <definedName name="specdata">'[1]Support Data'!$A$5:$B$8</definedName>
    <definedName name="SpecType">'[1]Support Data'!$A$5:$A$8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5" l="1"/>
  <c r="I34" i="15"/>
  <c r="H34" i="15"/>
  <c r="G34" i="15"/>
  <c r="F34" i="15"/>
  <c r="I33" i="15"/>
  <c r="H33" i="15"/>
  <c r="G33" i="15"/>
  <c r="F33" i="15"/>
  <c r="I32" i="15"/>
  <c r="H32" i="15"/>
  <c r="G32" i="15"/>
  <c r="F32" i="15"/>
  <c r="H31" i="15"/>
  <c r="I22" i="15"/>
  <c r="H22" i="15"/>
  <c r="G22" i="15"/>
  <c r="F22" i="15"/>
  <c r="I21" i="15"/>
  <c r="H21" i="15"/>
  <c r="G21" i="15"/>
  <c r="F21" i="15"/>
  <c r="I20" i="15"/>
  <c r="H20" i="15"/>
  <c r="G20" i="15"/>
  <c r="F20" i="15"/>
  <c r="H19" i="15"/>
  <c r="I10" i="15"/>
  <c r="H10" i="15"/>
  <c r="G10" i="15"/>
  <c r="F10" i="15"/>
  <c r="H9" i="15"/>
  <c r="G9" i="15"/>
  <c r="F9" i="15"/>
  <c r="H8" i="15"/>
  <c r="G8" i="15"/>
  <c r="F8" i="15"/>
  <c r="H7" i="15"/>
  <c r="S500" i="1"/>
  <c r="Q500" i="1"/>
  <c r="P500" i="1"/>
  <c r="O500" i="1"/>
  <c r="N500" i="1"/>
  <c r="M500" i="1"/>
  <c r="L500" i="1"/>
  <c r="R500" i="1" s="1"/>
  <c r="T500" i="1" s="1"/>
  <c r="K500" i="1"/>
  <c r="J500" i="1"/>
  <c r="I500" i="1"/>
  <c r="S499" i="1"/>
  <c r="Q499" i="1"/>
  <c r="P499" i="1"/>
  <c r="O499" i="1"/>
  <c r="N499" i="1"/>
  <c r="M499" i="1"/>
  <c r="L499" i="1"/>
  <c r="K499" i="1"/>
  <c r="J499" i="1"/>
  <c r="I499" i="1"/>
  <c r="R499" i="1" s="1"/>
  <c r="T499" i="1" s="1"/>
  <c r="S498" i="1"/>
  <c r="Q498" i="1"/>
  <c r="P498" i="1"/>
  <c r="O498" i="1"/>
  <c r="N498" i="1"/>
  <c r="M498" i="1"/>
  <c r="L498" i="1"/>
  <c r="K498" i="1"/>
  <c r="J498" i="1"/>
  <c r="I498" i="1"/>
  <c r="R498" i="1" s="1"/>
  <c r="T498" i="1" s="1"/>
  <c r="S497" i="1"/>
  <c r="Q497" i="1"/>
  <c r="P497" i="1"/>
  <c r="O497" i="1"/>
  <c r="N497" i="1"/>
  <c r="M497" i="1"/>
  <c r="L497" i="1"/>
  <c r="K497" i="1"/>
  <c r="J497" i="1"/>
  <c r="I497" i="1"/>
  <c r="R497" i="1" s="1"/>
  <c r="T497" i="1" s="1"/>
  <c r="S496" i="1"/>
  <c r="Q496" i="1"/>
  <c r="P496" i="1"/>
  <c r="O496" i="1"/>
  <c r="N496" i="1"/>
  <c r="M496" i="1"/>
  <c r="L496" i="1"/>
  <c r="K496" i="1"/>
  <c r="J496" i="1"/>
  <c r="R496" i="1" s="1"/>
  <c r="T496" i="1" s="1"/>
  <c r="I496" i="1"/>
  <c r="S495" i="1"/>
  <c r="R495" i="1"/>
  <c r="T495" i="1" s="1"/>
  <c r="Q495" i="1"/>
  <c r="P495" i="1"/>
  <c r="O495" i="1"/>
  <c r="N495" i="1"/>
  <c r="M495" i="1"/>
  <c r="L495" i="1"/>
  <c r="K495" i="1"/>
  <c r="J495" i="1"/>
  <c r="I495" i="1"/>
  <c r="S494" i="1"/>
  <c r="Q494" i="1"/>
  <c r="P494" i="1"/>
  <c r="O494" i="1"/>
  <c r="N494" i="1"/>
  <c r="M494" i="1"/>
  <c r="L494" i="1"/>
  <c r="K494" i="1"/>
  <c r="J494" i="1"/>
  <c r="R494" i="1" s="1"/>
  <c r="T494" i="1" s="1"/>
  <c r="I494" i="1"/>
  <c r="S493" i="1"/>
  <c r="Q493" i="1"/>
  <c r="P493" i="1"/>
  <c r="O493" i="1"/>
  <c r="N493" i="1"/>
  <c r="M493" i="1"/>
  <c r="L493" i="1"/>
  <c r="K493" i="1"/>
  <c r="J493" i="1"/>
  <c r="I493" i="1"/>
  <c r="R493" i="1" s="1"/>
  <c r="T493" i="1" s="1"/>
  <c r="S492" i="1"/>
  <c r="Q492" i="1"/>
  <c r="P492" i="1"/>
  <c r="O492" i="1"/>
  <c r="N492" i="1"/>
  <c r="M492" i="1"/>
  <c r="L492" i="1"/>
  <c r="K492" i="1"/>
  <c r="J492" i="1"/>
  <c r="I492" i="1"/>
  <c r="R492" i="1" s="1"/>
  <c r="T492" i="1" s="1"/>
  <c r="S491" i="1"/>
  <c r="Q491" i="1"/>
  <c r="P491" i="1"/>
  <c r="O491" i="1"/>
  <c r="N491" i="1"/>
  <c r="M491" i="1"/>
  <c r="L491" i="1"/>
  <c r="K491" i="1"/>
  <c r="R491" i="1" s="1"/>
  <c r="T491" i="1" s="1"/>
  <c r="J491" i="1"/>
  <c r="I491" i="1"/>
  <c r="S490" i="1"/>
  <c r="Q490" i="1"/>
  <c r="P490" i="1"/>
  <c r="O490" i="1"/>
  <c r="N490" i="1"/>
  <c r="R490" i="1" s="1"/>
  <c r="T490" i="1" s="1"/>
  <c r="M490" i="1"/>
  <c r="L490" i="1"/>
  <c r="K490" i="1"/>
  <c r="J490" i="1"/>
  <c r="I490" i="1"/>
  <c r="S489" i="1"/>
  <c r="Q489" i="1"/>
  <c r="P489" i="1"/>
  <c r="O489" i="1"/>
  <c r="N489" i="1"/>
  <c r="M489" i="1"/>
  <c r="L489" i="1"/>
  <c r="K489" i="1"/>
  <c r="R489" i="1" s="1"/>
  <c r="T489" i="1" s="1"/>
  <c r="J489" i="1"/>
  <c r="I489" i="1"/>
  <c r="S488" i="1"/>
  <c r="R488" i="1"/>
  <c r="T488" i="1" s="1"/>
  <c r="Q488" i="1"/>
  <c r="P488" i="1"/>
  <c r="O488" i="1"/>
  <c r="N488" i="1"/>
  <c r="M488" i="1"/>
  <c r="L488" i="1"/>
  <c r="K488" i="1"/>
  <c r="J488" i="1"/>
  <c r="I488" i="1"/>
  <c r="S487" i="1"/>
  <c r="Q487" i="1"/>
  <c r="P487" i="1"/>
  <c r="O487" i="1"/>
  <c r="N487" i="1"/>
  <c r="M487" i="1"/>
  <c r="L487" i="1"/>
  <c r="K487" i="1"/>
  <c r="J487" i="1"/>
  <c r="I487" i="1"/>
  <c r="R487" i="1" s="1"/>
  <c r="T487" i="1" s="1"/>
  <c r="S486" i="1"/>
  <c r="Q486" i="1"/>
  <c r="P486" i="1"/>
  <c r="O486" i="1"/>
  <c r="N486" i="1"/>
  <c r="M486" i="1"/>
  <c r="L486" i="1"/>
  <c r="K486" i="1"/>
  <c r="J486" i="1"/>
  <c r="I486" i="1"/>
  <c r="R486" i="1" s="1"/>
  <c r="T486" i="1" s="1"/>
  <c r="S485" i="1"/>
  <c r="Q485" i="1"/>
  <c r="P485" i="1"/>
  <c r="O485" i="1"/>
  <c r="N485" i="1"/>
  <c r="M485" i="1"/>
  <c r="L485" i="1"/>
  <c r="K485" i="1"/>
  <c r="J485" i="1"/>
  <c r="I485" i="1"/>
  <c r="R485" i="1" s="1"/>
  <c r="T485" i="1" s="1"/>
  <c r="S484" i="1"/>
  <c r="Q484" i="1"/>
  <c r="P484" i="1"/>
  <c r="O484" i="1"/>
  <c r="N484" i="1"/>
  <c r="M484" i="1"/>
  <c r="L484" i="1"/>
  <c r="R484" i="1" s="1"/>
  <c r="T484" i="1" s="1"/>
  <c r="K484" i="1"/>
  <c r="J484" i="1"/>
  <c r="I484" i="1"/>
  <c r="S483" i="1"/>
  <c r="Q483" i="1"/>
  <c r="P483" i="1"/>
  <c r="O483" i="1"/>
  <c r="N483" i="1"/>
  <c r="M483" i="1"/>
  <c r="L483" i="1"/>
  <c r="K483" i="1"/>
  <c r="J483" i="1"/>
  <c r="I483" i="1"/>
  <c r="R483" i="1" s="1"/>
  <c r="T483" i="1" s="1"/>
  <c r="S482" i="1"/>
  <c r="Q482" i="1"/>
  <c r="P482" i="1"/>
  <c r="O482" i="1"/>
  <c r="N482" i="1"/>
  <c r="M482" i="1"/>
  <c r="L482" i="1"/>
  <c r="K482" i="1"/>
  <c r="J482" i="1"/>
  <c r="I482" i="1"/>
  <c r="R482" i="1" s="1"/>
  <c r="T482" i="1" s="1"/>
  <c r="S481" i="1"/>
  <c r="Q481" i="1"/>
  <c r="P481" i="1"/>
  <c r="O481" i="1"/>
  <c r="N481" i="1"/>
  <c r="M481" i="1"/>
  <c r="L481" i="1"/>
  <c r="K481" i="1"/>
  <c r="J481" i="1"/>
  <c r="I481" i="1"/>
  <c r="R481" i="1" s="1"/>
  <c r="T481" i="1" s="1"/>
  <c r="S480" i="1"/>
  <c r="Q480" i="1"/>
  <c r="P480" i="1"/>
  <c r="O480" i="1"/>
  <c r="N480" i="1"/>
  <c r="M480" i="1"/>
  <c r="L480" i="1"/>
  <c r="K480" i="1"/>
  <c r="J480" i="1"/>
  <c r="R480" i="1" s="1"/>
  <c r="T480" i="1" s="1"/>
  <c r="I480" i="1"/>
  <c r="S479" i="1"/>
  <c r="R479" i="1"/>
  <c r="T479" i="1" s="1"/>
  <c r="Q479" i="1"/>
  <c r="P479" i="1"/>
  <c r="O479" i="1"/>
  <c r="N479" i="1"/>
  <c r="M479" i="1"/>
  <c r="L479" i="1"/>
  <c r="K479" i="1"/>
  <c r="J479" i="1"/>
  <c r="I479" i="1"/>
  <c r="S478" i="1"/>
  <c r="Q478" i="1"/>
  <c r="P478" i="1"/>
  <c r="O478" i="1"/>
  <c r="N478" i="1"/>
  <c r="M478" i="1"/>
  <c r="L478" i="1"/>
  <c r="K478" i="1"/>
  <c r="J478" i="1"/>
  <c r="R478" i="1" s="1"/>
  <c r="T478" i="1" s="1"/>
  <c r="I478" i="1"/>
  <c r="S477" i="1"/>
  <c r="Q477" i="1"/>
  <c r="P477" i="1"/>
  <c r="O477" i="1"/>
  <c r="N477" i="1"/>
  <c r="M477" i="1"/>
  <c r="L477" i="1"/>
  <c r="K477" i="1"/>
  <c r="J477" i="1"/>
  <c r="I477" i="1"/>
  <c r="R477" i="1" s="1"/>
  <c r="T477" i="1" s="1"/>
  <c r="S476" i="1"/>
  <c r="Q476" i="1"/>
  <c r="P476" i="1"/>
  <c r="O476" i="1"/>
  <c r="N476" i="1"/>
  <c r="M476" i="1"/>
  <c r="L476" i="1"/>
  <c r="K476" i="1"/>
  <c r="J476" i="1"/>
  <c r="I476" i="1"/>
  <c r="R476" i="1" s="1"/>
  <c r="T476" i="1" s="1"/>
  <c r="S475" i="1"/>
  <c r="Q475" i="1"/>
  <c r="P475" i="1"/>
  <c r="O475" i="1"/>
  <c r="N475" i="1"/>
  <c r="M475" i="1"/>
  <c r="L475" i="1"/>
  <c r="K475" i="1"/>
  <c r="R475" i="1" s="1"/>
  <c r="T475" i="1" s="1"/>
  <c r="J475" i="1"/>
  <c r="I475" i="1"/>
  <c r="S474" i="1"/>
  <c r="Q474" i="1"/>
  <c r="P474" i="1"/>
  <c r="O474" i="1"/>
  <c r="N474" i="1"/>
  <c r="R474" i="1" s="1"/>
  <c r="T474" i="1" s="1"/>
  <c r="M474" i="1"/>
  <c r="L474" i="1"/>
  <c r="K474" i="1"/>
  <c r="J474" i="1"/>
  <c r="I474" i="1"/>
  <c r="S473" i="1"/>
  <c r="Q473" i="1"/>
  <c r="P473" i="1"/>
  <c r="O473" i="1"/>
  <c r="N473" i="1"/>
  <c r="M473" i="1"/>
  <c r="L473" i="1"/>
  <c r="K473" i="1"/>
  <c r="R473" i="1" s="1"/>
  <c r="T473" i="1" s="1"/>
  <c r="J473" i="1"/>
  <c r="I473" i="1"/>
  <c r="S472" i="1"/>
  <c r="R472" i="1"/>
  <c r="T472" i="1" s="1"/>
  <c r="Q472" i="1"/>
  <c r="P472" i="1"/>
  <c r="O472" i="1"/>
  <c r="N472" i="1"/>
  <c r="M472" i="1"/>
  <c r="L472" i="1"/>
  <c r="K472" i="1"/>
  <c r="J472" i="1"/>
  <c r="I472" i="1"/>
  <c r="S471" i="1"/>
  <c r="Q471" i="1"/>
  <c r="P471" i="1"/>
  <c r="O471" i="1"/>
  <c r="N471" i="1"/>
  <c r="M471" i="1"/>
  <c r="L471" i="1"/>
  <c r="K471" i="1"/>
  <c r="J471" i="1"/>
  <c r="I471" i="1"/>
  <c r="R471" i="1" s="1"/>
  <c r="T471" i="1" s="1"/>
  <c r="S470" i="1"/>
  <c r="Q470" i="1"/>
  <c r="P470" i="1"/>
  <c r="O470" i="1"/>
  <c r="N470" i="1"/>
  <c r="M470" i="1"/>
  <c r="L470" i="1"/>
  <c r="K470" i="1"/>
  <c r="J470" i="1"/>
  <c r="I470" i="1"/>
  <c r="R470" i="1" s="1"/>
  <c r="T470" i="1" s="1"/>
  <c r="S469" i="1"/>
  <c r="Q469" i="1"/>
  <c r="P469" i="1"/>
  <c r="O469" i="1"/>
  <c r="N469" i="1"/>
  <c r="M469" i="1"/>
  <c r="L469" i="1"/>
  <c r="K469" i="1"/>
  <c r="J469" i="1"/>
  <c r="I469" i="1"/>
  <c r="R469" i="1" s="1"/>
  <c r="T469" i="1" s="1"/>
  <c r="S468" i="1"/>
  <c r="Q468" i="1"/>
  <c r="P468" i="1"/>
  <c r="O468" i="1"/>
  <c r="N468" i="1"/>
  <c r="M468" i="1"/>
  <c r="L468" i="1"/>
  <c r="R468" i="1" s="1"/>
  <c r="T468" i="1" s="1"/>
  <c r="K468" i="1"/>
  <c r="J468" i="1"/>
  <c r="I468" i="1"/>
  <c r="S467" i="1"/>
  <c r="Q467" i="1"/>
  <c r="P467" i="1"/>
  <c r="O467" i="1"/>
  <c r="N467" i="1"/>
  <c r="M467" i="1"/>
  <c r="L467" i="1"/>
  <c r="K467" i="1"/>
  <c r="J467" i="1"/>
  <c r="I467" i="1"/>
  <c r="R467" i="1" s="1"/>
  <c r="T467" i="1" s="1"/>
  <c r="S466" i="1"/>
  <c r="Q466" i="1"/>
  <c r="P466" i="1"/>
  <c r="O466" i="1"/>
  <c r="N466" i="1"/>
  <c r="M466" i="1"/>
  <c r="L466" i="1"/>
  <c r="K466" i="1"/>
  <c r="J466" i="1"/>
  <c r="I466" i="1"/>
  <c r="R466" i="1" s="1"/>
  <c r="T466" i="1" s="1"/>
  <c r="S465" i="1"/>
  <c r="Q465" i="1"/>
  <c r="P465" i="1"/>
  <c r="O465" i="1"/>
  <c r="N465" i="1"/>
  <c r="M465" i="1"/>
  <c r="L465" i="1"/>
  <c r="K465" i="1"/>
  <c r="J465" i="1"/>
  <c r="I465" i="1"/>
  <c r="R465" i="1" s="1"/>
  <c r="T465" i="1" s="1"/>
  <c r="S464" i="1"/>
  <c r="Q464" i="1"/>
  <c r="P464" i="1"/>
  <c r="O464" i="1"/>
  <c r="N464" i="1"/>
  <c r="M464" i="1"/>
  <c r="L464" i="1"/>
  <c r="K464" i="1"/>
  <c r="J464" i="1"/>
  <c r="R464" i="1" s="1"/>
  <c r="T464" i="1" s="1"/>
  <c r="I464" i="1"/>
  <c r="S463" i="1"/>
  <c r="R463" i="1"/>
  <c r="T463" i="1" s="1"/>
  <c r="Q463" i="1"/>
  <c r="P463" i="1"/>
  <c r="O463" i="1"/>
  <c r="N463" i="1"/>
  <c r="M463" i="1"/>
  <c r="L463" i="1"/>
  <c r="K463" i="1"/>
  <c r="J463" i="1"/>
  <c r="I463" i="1"/>
  <c r="S462" i="1"/>
  <c r="Q462" i="1"/>
  <c r="P462" i="1"/>
  <c r="O462" i="1"/>
  <c r="N462" i="1"/>
  <c r="M462" i="1"/>
  <c r="L462" i="1"/>
  <c r="K462" i="1"/>
  <c r="J462" i="1"/>
  <c r="R462" i="1" s="1"/>
  <c r="T462" i="1" s="1"/>
  <c r="I462" i="1"/>
  <c r="S461" i="1"/>
  <c r="Q461" i="1"/>
  <c r="P461" i="1"/>
  <c r="O461" i="1"/>
  <c r="N461" i="1"/>
  <c r="M461" i="1"/>
  <c r="L461" i="1"/>
  <c r="K461" i="1"/>
  <c r="J461" i="1"/>
  <c r="I461" i="1"/>
  <c r="R461" i="1" s="1"/>
  <c r="T461" i="1" s="1"/>
  <c r="S460" i="1"/>
  <c r="Q460" i="1"/>
  <c r="P460" i="1"/>
  <c r="O460" i="1"/>
  <c r="N460" i="1"/>
  <c r="M460" i="1"/>
  <c r="L460" i="1"/>
  <c r="K460" i="1"/>
  <c r="J460" i="1"/>
  <c r="I460" i="1"/>
  <c r="R460" i="1" s="1"/>
  <c r="T460" i="1" s="1"/>
  <c r="S459" i="1"/>
  <c r="Q459" i="1"/>
  <c r="P459" i="1"/>
  <c r="O459" i="1"/>
  <c r="N459" i="1"/>
  <c r="M459" i="1"/>
  <c r="L459" i="1"/>
  <c r="K459" i="1"/>
  <c r="R459" i="1" s="1"/>
  <c r="T459" i="1" s="1"/>
  <c r="J459" i="1"/>
  <c r="I459" i="1"/>
  <c r="S458" i="1"/>
  <c r="Q458" i="1"/>
  <c r="P458" i="1"/>
  <c r="O458" i="1"/>
  <c r="N458" i="1"/>
  <c r="R458" i="1" s="1"/>
  <c r="T458" i="1" s="1"/>
  <c r="M458" i="1"/>
  <c r="L458" i="1"/>
  <c r="K458" i="1"/>
  <c r="J458" i="1"/>
  <c r="I458" i="1"/>
  <c r="S457" i="1"/>
  <c r="Q457" i="1"/>
  <c r="P457" i="1"/>
  <c r="O457" i="1"/>
  <c r="N457" i="1"/>
  <c r="M457" i="1"/>
  <c r="L457" i="1"/>
  <c r="K457" i="1"/>
  <c r="R457" i="1" s="1"/>
  <c r="T457" i="1" s="1"/>
  <c r="J457" i="1"/>
  <c r="I457" i="1"/>
  <c r="S456" i="1"/>
  <c r="R456" i="1"/>
  <c r="T456" i="1" s="1"/>
  <c r="Q456" i="1"/>
  <c r="P456" i="1"/>
  <c r="O456" i="1"/>
  <c r="N456" i="1"/>
  <c r="M456" i="1"/>
  <c r="L456" i="1"/>
  <c r="K456" i="1"/>
  <c r="J456" i="1"/>
  <c r="I456" i="1"/>
  <c r="S455" i="1"/>
  <c r="Q455" i="1"/>
  <c r="P455" i="1"/>
  <c r="O455" i="1"/>
  <c r="N455" i="1"/>
  <c r="M455" i="1"/>
  <c r="L455" i="1"/>
  <c r="K455" i="1"/>
  <c r="J455" i="1"/>
  <c r="I455" i="1"/>
  <c r="R455" i="1" s="1"/>
  <c r="T455" i="1" s="1"/>
  <c r="S454" i="1"/>
  <c r="Q454" i="1"/>
  <c r="P454" i="1"/>
  <c r="O454" i="1"/>
  <c r="N454" i="1"/>
  <c r="M454" i="1"/>
  <c r="L454" i="1"/>
  <c r="K454" i="1"/>
  <c r="J454" i="1"/>
  <c r="I454" i="1"/>
  <c r="R454" i="1" s="1"/>
  <c r="T454" i="1" s="1"/>
  <c r="S453" i="1"/>
  <c r="Q453" i="1"/>
  <c r="P453" i="1"/>
  <c r="O453" i="1"/>
  <c r="N453" i="1"/>
  <c r="M453" i="1"/>
  <c r="L453" i="1"/>
  <c r="K453" i="1"/>
  <c r="J453" i="1"/>
  <c r="I453" i="1"/>
  <c r="R453" i="1" s="1"/>
  <c r="T453" i="1" s="1"/>
  <c r="S452" i="1"/>
  <c r="Q452" i="1"/>
  <c r="P452" i="1"/>
  <c r="O452" i="1"/>
  <c r="N452" i="1"/>
  <c r="M452" i="1"/>
  <c r="L452" i="1"/>
  <c r="R452" i="1" s="1"/>
  <c r="T452" i="1" s="1"/>
  <c r="K452" i="1"/>
  <c r="J452" i="1"/>
  <c r="I452" i="1"/>
  <c r="S451" i="1"/>
  <c r="Q451" i="1"/>
  <c r="P451" i="1"/>
  <c r="O451" i="1"/>
  <c r="N451" i="1"/>
  <c r="M451" i="1"/>
  <c r="L451" i="1"/>
  <c r="K451" i="1"/>
  <c r="J451" i="1"/>
  <c r="I451" i="1"/>
  <c r="R451" i="1" s="1"/>
  <c r="T451" i="1" s="1"/>
  <c r="S450" i="1"/>
  <c r="Q450" i="1"/>
  <c r="P450" i="1"/>
  <c r="O450" i="1"/>
  <c r="N450" i="1"/>
  <c r="M450" i="1"/>
  <c r="L450" i="1"/>
  <c r="K450" i="1"/>
  <c r="J450" i="1"/>
  <c r="I450" i="1"/>
  <c r="R450" i="1" s="1"/>
  <c r="T450" i="1" s="1"/>
  <c r="S449" i="1"/>
  <c r="Q449" i="1"/>
  <c r="P449" i="1"/>
  <c r="O449" i="1"/>
  <c r="N449" i="1"/>
  <c r="M449" i="1"/>
  <c r="L449" i="1"/>
  <c r="K449" i="1"/>
  <c r="J449" i="1"/>
  <c r="I449" i="1"/>
  <c r="R449" i="1" s="1"/>
  <c r="T449" i="1" s="1"/>
  <c r="S448" i="1"/>
  <c r="Q448" i="1"/>
  <c r="P448" i="1"/>
  <c r="O448" i="1"/>
  <c r="N448" i="1"/>
  <c r="M448" i="1"/>
  <c r="L448" i="1"/>
  <c r="K448" i="1"/>
  <c r="J448" i="1"/>
  <c r="R448" i="1" s="1"/>
  <c r="T448" i="1" s="1"/>
  <c r="I448" i="1"/>
  <c r="S447" i="1"/>
  <c r="R447" i="1"/>
  <c r="T447" i="1" s="1"/>
  <c r="Q447" i="1"/>
  <c r="P447" i="1"/>
  <c r="O447" i="1"/>
  <c r="N447" i="1"/>
  <c r="M447" i="1"/>
  <c r="L447" i="1"/>
  <c r="K447" i="1"/>
  <c r="J447" i="1"/>
  <c r="I447" i="1"/>
  <c r="S446" i="1"/>
  <c r="Q446" i="1"/>
  <c r="P446" i="1"/>
  <c r="O446" i="1"/>
  <c r="N446" i="1"/>
  <c r="M446" i="1"/>
  <c r="L446" i="1"/>
  <c r="K446" i="1"/>
  <c r="J446" i="1"/>
  <c r="R446" i="1" s="1"/>
  <c r="T446" i="1" s="1"/>
  <c r="I446" i="1"/>
  <c r="S445" i="1"/>
  <c r="Q445" i="1"/>
  <c r="P445" i="1"/>
  <c r="O445" i="1"/>
  <c r="N445" i="1"/>
  <c r="M445" i="1"/>
  <c r="L445" i="1"/>
  <c r="K445" i="1"/>
  <c r="J445" i="1"/>
  <c r="I445" i="1"/>
  <c r="R445" i="1" s="1"/>
  <c r="T445" i="1" s="1"/>
  <c r="S444" i="1"/>
  <c r="Q444" i="1"/>
  <c r="P444" i="1"/>
  <c r="O444" i="1"/>
  <c r="N444" i="1"/>
  <c r="M444" i="1"/>
  <c r="L444" i="1"/>
  <c r="K444" i="1"/>
  <c r="J444" i="1"/>
  <c r="I444" i="1"/>
  <c r="R444" i="1" s="1"/>
  <c r="T444" i="1" s="1"/>
  <c r="S443" i="1"/>
  <c r="Q443" i="1"/>
  <c r="P443" i="1"/>
  <c r="O443" i="1"/>
  <c r="N443" i="1"/>
  <c r="M443" i="1"/>
  <c r="L443" i="1"/>
  <c r="K443" i="1"/>
  <c r="R443" i="1" s="1"/>
  <c r="T443" i="1" s="1"/>
  <c r="J443" i="1"/>
  <c r="I443" i="1"/>
  <c r="S442" i="1"/>
  <c r="Q442" i="1"/>
  <c r="P442" i="1"/>
  <c r="O442" i="1"/>
  <c r="N442" i="1"/>
  <c r="R442" i="1" s="1"/>
  <c r="T442" i="1" s="1"/>
  <c r="M442" i="1"/>
  <c r="L442" i="1"/>
  <c r="K442" i="1"/>
  <c r="J442" i="1"/>
  <c r="I442" i="1"/>
  <c r="S441" i="1"/>
  <c r="Q441" i="1"/>
  <c r="P441" i="1"/>
  <c r="O441" i="1"/>
  <c r="N441" i="1"/>
  <c r="M441" i="1"/>
  <c r="L441" i="1"/>
  <c r="K441" i="1"/>
  <c r="R441" i="1" s="1"/>
  <c r="T441" i="1" s="1"/>
  <c r="J441" i="1"/>
  <c r="I441" i="1"/>
  <c r="S440" i="1"/>
  <c r="R440" i="1"/>
  <c r="T440" i="1" s="1"/>
  <c r="Q440" i="1"/>
  <c r="P440" i="1"/>
  <c r="O440" i="1"/>
  <c r="N440" i="1"/>
  <c r="M440" i="1"/>
  <c r="L440" i="1"/>
  <c r="K440" i="1"/>
  <c r="J440" i="1"/>
  <c r="I440" i="1"/>
  <c r="S439" i="1"/>
  <c r="Q439" i="1"/>
  <c r="P439" i="1"/>
  <c r="O439" i="1"/>
  <c r="N439" i="1"/>
  <c r="M439" i="1"/>
  <c r="L439" i="1"/>
  <c r="K439" i="1"/>
  <c r="J439" i="1"/>
  <c r="I439" i="1"/>
  <c r="R439" i="1" s="1"/>
  <c r="T439" i="1" s="1"/>
  <c r="S438" i="1"/>
  <c r="Q438" i="1"/>
  <c r="P438" i="1"/>
  <c r="O438" i="1"/>
  <c r="N438" i="1"/>
  <c r="M438" i="1"/>
  <c r="L438" i="1"/>
  <c r="K438" i="1"/>
  <c r="J438" i="1"/>
  <c r="I438" i="1"/>
  <c r="R438" i="1" s="1"/>
  <c r="T438" i="1" s="1"/>
  <c r="S437" i="1"/>
  <c r="Q437" i="1"/>
  <c r="P437" i="1"/>
  <c r="O437" i="1"/>
  <c r="N437" i="1"/>
  <c r="M437" i="1"/>
  <c r="L437" i="1"/>
  <c r="K437" i="1"/>
  <c r="J437" i="1"/>
  <c r="I437" i="1"/>
  <c r="R437" i="1" s="1"/>
  <c r="T437" i="1" s="1"/>
  <c r="S436" i="1"/>
  <c r="Q436" i="1"/>
  <c r="P436" i="1"/>
  <c r="O436" i="1"/>
  <c r="N436" i="1"/>
  <c r="M436" i="1"/>
  <c r="L436" i="1"/>
  <c r="R436" i="1" s="1"/>
  <c r="T436" i="1" s="1"/>
  <c r="K436" i="1"/>
  <c r="J436" i="1"/>
  <c r="I436" i="1"/>
  <c r="S435" i="1"/>
  <c r="Q435" i="1"/>
  <c r="P435" i="1"/>
  <c r="O435" i="1"/>
  <c r="N435" i="1"/>
  <c r="M435" i="1"/>
  <c r="L435" i="1"/>
  <c r="K435" i="1"/>
  <c r="J435" i="1"/>
  <c r="I435" i="1"/>
  <c r="R435" i="1" s="1"/>
  <c r="T435" i="1" s="1"/>
  <c r="S434" i="1"/>
  <c r="Q434" i="1"/>
  <c r="P434" i="1"/>
  <c r="O434" i="1"/>
  <c r="N434" i="1"/>
  <c r="M434" i="1"/>
  <c r="L434" i="1"/>
  <c r="K434" i="1"/>
  <c r="J434" i="1"/>
  <c r="I434" i="1"/>
  <c r="R434" i="1" s="1"/>
  <c r="T434" i="1" s="1"/>
  <c r="S433" i="1"/>
  <c r="Q433" i="1"/>
  <c r="P433" i="1"/>
  <c r="O433" i="1"/>
  <c r="N433" i="1"/>
  <c r="M433" i="1"/>
  <c r="L433" i="1"/>
  <c r="K433" i="1"/>
  <c r="J433" i="1"/>
  <c r="I433" i="1"/>
  <c r="R433" i="1" s="1"/>
  <c r="T433" i="1" s="1"/>
  <c r="S432" i="1"/>
  <c r="Q432" i="1"/>
  <c r="P432" i="1"/>
  <c r="O432" i="1"/>
  <c r="N432" i="1"/>
  <c r="M432" i="1"/>
  <c r="L432" i="1"/>
  <c r="K432" i="1"/>
  <c r="J432" i="1"/>
  <c r="R432" i="1" s="1"/>
  <c r="T432" i="1" s="1"/>
  <c r="I432" i="1"/>
  <c r="S431" i="1"/>
  <c r="R431" i="1"/>
  <c r="T431" i="1" s="1"/>
  <c r="Q431" i="1"/>
  <c r="P431" i="1"/>
  <c r="O431" i="1"/>
  <c r="N431" i="1"/>
  <c r="M431" i="1"/>
  <c r="L431" i="1"/>
  <c r="K431" i="1"/>
  <c r="J431" i="1"/>
  <c r="I431" i="1"/>
  <c r="S430" i="1"/>
  <c r="Q430" i="1"/>
  <c r="P430" i="1"/>
  <c r="O430" i="1"/>
  <c r="N430" i="1"/>
  <c r="M430" i="1"/>
  <c r="L430" i="1"/>
  <c r="K430" i="1"/>
  <c r="J430" i="1"/>
  <c r="R430" i="1" s="1"/>
  <c r="T430" i="1" s="1"/>
  <c r="I430" i="1"/>
  <c r="S429" i="1"/>
  <c r="Q429" i="1"/>
  <c r="P429" i="1"/>
  <c r="O429" i="1"/>
  <c r="N429" i="1"/>
  <c r="M429" i="1"/>
  <c r="L429" i="1"/>
  <c r="K429" i="1"/>
  <c r="J429" i="1"/>
  <c r="I429" i="1"/>
  <c r="R429" i="1" s="1"/>
  <c r="T429" i="1" s="1"/>
  <c r="S428" i="1"/>
  <c r="Q428" i="1"/>
  <c r="P428" i="1"/>
  <c r="O428" i="1"/>
  <c r="N428" i="1"/>
  <c r="M428" i="1"/>
  <c r="L428" i="1"/>
  <c r="K428" i="1"/>
  <c r="J428" i="1"/>
  <c r="I428" i="1"/>
  <c r="R428" i="1" s="1"/>
  <c r="T428" i="1" s="1"/>
  <c r="S427" i="1"/>
  <c r="Q427" i="1"/>
  <c r="P427" i="1"/>
  <c r="O427" i="1"/>
  <c r="N427" i="1"/>
  <c r="M427" i="1"/>
  <c r="L427" i="1"/>
  <c r="K427" i="1"/>
  <c r="R427" i="1" s="1"/>
  <c r="T427" i="1" s="1"/>
  <c r="J427" i="1"/>
  <c r="I427" i="1"/>
  <c r="S426" i="1"/>
  <c r="Q426" i="1"/>
  <c r="P426" i="1"/>
  <c r="O426" i="1"/>
  <c r="N426" i="1"/>
  <c r="R426" i="1" s="1"/>
  <c r="T426" i="1" s="1"/>
  <c r="M426" i="1"/>
  <c r="L426" i="1"/>
  <c r="K426" i="1"/>
  <c r="J426" i="1"/>
  <c r="I426" i="1"/>
  <c r="S425" i="1"/>
  <c r="Q425" i="1"/>
  <c r="P425" i="1"/>
  <c r="O425" i="1"/>
  <c r="N425" i="1"/>
  <c r="M425" i="1"/>
  <c r="L425" i="1"/>
  <c r="K425" i="1"/>
  <c r="R425" i="1" s="1"/>
  <c r="T425" i="1" s="1"/>
  <c r="J425" i="1"/>
  <c r="I425" i="1"/>
  <c r="S424" i="1"/>
  <c r="R424" i="1"/>
  <c r="T424" i="1" s="1"/>
  <c r="Q424" i="1"/>
  <c r="P424" i="1"/>
  <c r="O424" i="1"/>
  <c r="N424" i="1"/>
  <c r="M424" i="1"/>
  <c r="L424" i="1"/>
  <c r="K424" i="1"/>
  <c r="J424" i="1"/>
  <c r="I424" i="1"/>
  <c r="S423" i="1"/>
  <c r="Q423" i="1"/>
  <c r="P423" i="1"/>
  <c r="O423" i="1"/>
  <c r="N423" i="1"/>
  <c r="M423" i="1"/>
  <c r="L423" i="1"/>
  <c r="K423" i="1"/>
  <c r="J423" i="1"/>
  <c r="I423" i="1"/>
  <c r="R423" i="1" s="1"/>
  <c r="T423" i="1" s="1"/>
  <c r="S422" i="1"/>
  <c r="Q422" i="1"/>
  <c r="P422" i="1"/>
  <c r="O422" i="1"/>
  <c r="N422" i="1"/>
  <c r="M422" i="1"/>
  <c r="L422" i="1"/>
  <c r="K422" i="1"/>
  <c r="J422" i="1"/>
  <c r="I422" i="1"/>
  <c r="R422" i="1" s="1"/>
  <c r="T422" i="1" s="1"/>
  <c r="S421" i="1"/>
  <c r="Q421" i="1"/>
  <c r="P421" i="1"/>
  <c r="O421" i="1"/>
  <c r="N421" i="1"/>
  <c r="M421" i="1"/>
  <c r="L421" i="1"/>
  <c r="K421" i="1"/>
  <c r="J421" i="1"/>
  <c r="I421" i="1"/>
  <c r="R421" i="1" s="1"/>
  <c r="T421" i="1" s="1"/>
  <c r="S420" i="1"/>
  <c r="Q420" i="1"/>
  <c r="P420" i="1"/>
  <c r="O420" i="1"/>
  <c r="N420" i="1"/>
  <c r="M420" i="1"/>
  <c r="L420" i="1"/>
  <c r="R420" i="1" s="1"/>
  <c r="T420" i="1" s="1"/>
  <c r="K420" i="1"/>
  <c r="J420" i="1"/>
  <c r="I420" i="1"/>
  <c r="S419" i="1"/>
  <c r="Q419" i="1"/>
  <c r="P419" i="1"/>
  <c r="O419" i="1"/>
  <c r="N419" i="1"/>
  <c r="M419" i="1"/>
  <c r="L419" i="1"/>
  <c r="K419" i="1"/>
  <c r="J419" i="1"/>
  <c r="I419" i="1"/>
  <c r="R419" i="1" s="1"/>
  <c r="T419" i="1" s="1"/>
  <c r="S418" i="1"/>
  <c r="Q418" i="1"/>
  <c r="P418" i="1"/>
  <c r="O418" i="1"/>
  <c r="N418" i="1"/>
  <c r="M418" i="1"/>
  <c r="L418" i="1"/>
  <c r="K418" i="1"/>
  <c r="J418" i="1"/>
  <c r="I418" i="1"/>
  <c r="R418" i="1" s="1"/>
  <c r="T418" i="1" s="1"/>
  <c r="S417" i="1"/>
  <c r="Q417" i="1"/>
  <c r="P417" i="1"/>
  <c r="O417" i="1"/>
  <c r="N417" i="1"/>
  <c r="M417" i="1"/>
  <c r="L417" i="1"/>
  <c r="K417" i="1"/>
  <c r="J417" i="1"/>
  <c r="I417" i="1"/>
  <c r="R417" i="1" s="1"/>
  <c r="T417" i="1" s="1"/>
  <c r="S416" i="1"/>
  <c r="Q416" i="1"/>
  <c r="P416" i="1"/>
  <c r="O416" i="1"/>
  <c r="N416" i="1"/>
  <c r="M416" i="1"/>
  <c r="L416" i="1"/>
  <c r="K416" i="1"/>
  <c r="J416" i="1"/>
  <c r="R416" i="1" s="1"/>
  <c r="T416" i="1" s="1"/>
  <c r="I416" i="1"/>
  <c r="S415" i="1"/>
  <c r="R415" i="1"/>
  <c r="T415" i="1" s="1"/>
  <c r="Q415" i="1"/>
  <c r="P415" i="1"/>
  <c r="O415" i="1"/>
  <c r="N415" i="1"/>
  <c r="M415" i="1"/>
  <c r="L415" i="1"/>
  <c r="K415" i="1"/>
  <c r="J415" i="1"/>
  <c r="I415" i="1"/>
  <c r="S414" i="1"/>
  <c r="Q414" i="1"/>
  <c r="P414" i="1"/>
  <c r="O414" i="1"/>
  <c r="N414" i="1"/>
  <c r="M414" i="1"/>
  <c r="L414" i="1"/>
  <c r="K414" i="1"/>
  <c r="J414" i="1"/>
  <c r="R414" i="1" s="1"/>
  <c r="T414" i="1" s="1"/>
  <c r="I414" i="1"/>
  <c r="S413" i="1"/>
  <c r="Q413" i="1"/>
  <c r="P413" i="1"/>
  <c r="O413" i="1"/>
  <c r="N413" i="1"/>
  <c r="M413" i="1"/>
  <c r="L413" i="1"/>
  <c r="K413" i="1"/>
  <c r="J413" i="1"/>
  <c r="I413" i="1"/>
  <c r="R413" i="1" s="1"/>
  <c r="T413" i="1" s="1"/>
  <c r="S412" i="1"/>
  <c r="Q412" i="1"/>
  <c r="P412" i="1"/>
  <c r="O412" i="1"/>
  <c r="N412" i="1"/>
  <c r="M412" i="1"/>
  <c r="L412" i="1"/>
  <c r="K412" i="1"/>
  <c r="J412" i="1"/>
  <c r="I412" i="1"/>
  <c r="R412" i="1" s="1"/>
  <c r="T412" i="1" s="1"/>
  <c r="S411" i="1"/>
  <c r="Q411" i="1"/>
  <c r="P411" i="1"/>
  <c r="O411" i="1"/>
  <c r="N411" i="1"/>
  <c r="M411" i="1"/>
  <c r="L411" i="1"/>
  <c r="K411" i="1"/>
  <c r="R411" i="1" s="1"/>
  <c r="T411" i="1" s="1"/>
  <c r="J411" i="1"/>
  <c r="I411" i="1"/>
  <c r="S410" i="1"/>
  <c r="Q410" i="1"/>
  <c r="P410" i="1"/>
  <c r="O410" i="1"/>
  <c r="N410" i="1"/>
  <c r="R410" i="1" s="1"/>
  <c r="T410" i="1" s="1"/>
  <c r="M410" i="1"/>
  <c r="L410" i="1"/>
  <c r="K410" i="1"/>
  <c r="J410" i="1"/>
  <c r="I410" i="1"/>
  <c r="S409" i="1"/>
  <c r="Q409" i="1"/>
  <c r="P409" i="1"/>
  <c r="O409" i="1"/>
  <c r="N409" i="1"/>
  <c r="M409" i="1"/>
  <c r="L409" i="1"/>
  <c r="K409" i="1"/>
  <c r="R409" i="1" s="1"/>
  <c r="T409" i="1" s="1"/>
  <c r="J409" i="1"/>
  <c r="I409" i="1"/>
  <c r="S408" i="1"/>
  <c r="R408" i="1"/>
  <c r="T408" i="1" s="1"/>
  <c r="Q408" i="1"/>
  <c r="P408" i="1"/>
  <c r="O408" i="1"/>
  <c r="N408" i="1"/>
  <c r="M408" i="1"/>
  <c r="L408" i="1"/>
  <c r="K408" i="1"/>
  <c r="J408" i="1"/>
  <c r="I408" i="1"/>
  <c r="S407" i="1"/>
  <c r="Q407" i="1"/>
  <c r="P407" i="1"/>
  <c r="O407" i="1"/>
  <c r="N407" i="1"/>
  <c r="M407" i="1"/>
  <c r="L407" i="1"/>
  <c r="K407" i="1"/>
  <c r="J407" i="1"/>
  <c r="I407" i="1"/>
  <c r="R407" i="1" s="1"/>
  <c r="T407" i="1" s="1"/>
  <c r="S406" i="1"/>
  <c r="Q406" i="1"/>
  <c r="P406" i="1"/>
  <c r="O406" i="1"/>
  <c r="N406" i="1"/>
  <c r="M406" i="1"/>
  <c r="L406" i="1"/>
  <c r="R406" i="1" s="1"/>
  <c r="T406" i="1" s="1"/>
  <c r="K406" i="1"/>
  <c r="J406" i="1"/>
  <c r="I406" i="1"/>
  <c r="S405" i="1"/>
  <c r="Q405" i="1"/>
  <c r="P405" i="1"/>
  <c r="O405" i="1"/>
  <c r="N405" i="1"/>
  <c r="M405" i="1"/>
  <c r="L405" i="1"/>
  <c r="K405" i="1"/>
  <c r="J405" i="1"/>
  <c r="I405" i="1"/>
  <c r="R405" i="1" s="1"/>
  <c r="T405" i="1" s="1"/>
  <c r="S404" i="1"/>
  <c r="Q404" i="1"/>
  <c r="P404" i="1"/>
  <c r="O404" i="1"/>
  <c r="N404" i="1"/>
  <c r="M404" i="1"/>
  <c r="L404" i="1"/>
  <c r="R404" i="1" s="1"/>
  <c r="T404" i="1" s="1"/>
  <c r="K404" i="1"/>
  <c r="J404" i="1"/>
  <c r="I404" i="1"/>
  <c r="S403" i="1"/>
  <c r="Q403" i="1"/>
  <c r="P403" i="1"/>
  <c r="O403" i="1"/>
  <c r="N403" i="1"/>
  <c r="M403" i="1"/>
  <c r="L403" i="1"/>
  <c r="K403" i="1"/>
  <c r="J403" i="1"/>
  <c r="I403" i="1"/>
  <c r="R403" i="1" s="1"/>
  <c r="T403" i="1" s="1"/>
  <c r="S402" i="1"/>
  <c r="Q402" i="1"/>
  <c r="P402" i="1"/>
  <c r="O402" i="1"/>
  <c r="N402" i="1"/>
  <c r="M402" i="1"/>
  <c r="L402" i="1"/>
  <c r="K402" i="1"/>
  <c r="J402" i="1"/>
  <c r="I402" i="1"/>
  <c r="R402" i="1" s="1"/>
  <c r="T402" i="1" s="1"/>
  <c r="S401" i="1"/>
  <c r="Q401" i="1"/>
  <c r="P401" i="1"/>
  <c r="O401" i="1"/>
  <c r="N401" i="1"/>
  <c r="M401" i="1"/>
  <c r="L401" i="1"/>
  <c r="K401" i="1"/>
  <c r="J401" i="1"/>
  <c r="I401" i="1"/>
  <c r="R401" i="1" s="1"/>
  <c r="T401" i="1" s="1"/>
  <c r="S400" i="1"/>
  <c r="Q400" i="1"/>
  <c r="P400" i="1"/>
  <c r="O400" i="1"/>
  <c r="N400" i="1"/>
  <c r="M400" i="1"/>
  <c r="L400" i="1"/>
  <c r="K400" i="1"/>
  <c r="J400" i="1"/>
  <c r="R400" i="1" s="1"/>
  <c r="T400" i="1" s="1"/>
  <c r="I400" i="1"/>
  <c r="S399" i="1"/>
  <c r="R399" i="1"/>
  <c r="T399" i="1" s="1"/>
  <c r="Q399" i="1"/>
  <c r="P399" i="1"/>
  <c r="O399" i="1"/>
  <c r="N399" i="1"/>
  <c r="M399" i="1"/>
  <c r="L399" i="1"/>
  <c r="K399" i="1"/>
  <c r="J399" i="1"/>
  <c r="I399" i="1"/>
  <c r="S398" i="1"/>
  <c r="Q398" i="1"/>
  <c r="P398" i="1"/>
  <c r="O398" i="1"/>
  <c r="N398" i="1"/>
  <c r="M398" i="1"/>
  <c r="L398" i="1"/>
  <c r="K398" i="1"/>
  <c r="J398" i="1"/>
  <c r="R398" i="1" s="1"/>
  <c r="T398" i="1" s="1"/>
  <c r="I398" i="1"/>
  <c r="S397" i="1"/>
  <c r="Q397" i="1"/>
  <c r="P397" i="1"/>
  <c r="O397" i="1"/>
  <c r="N397" i="1"/>
  <c r="M397" i="1"/>
  <c r="L397" i="1"/>
  <c r="K397" i="1"/>
  <c r="J397" i="1"/>
  <c r="I397" i="1"/>
  <c r="R397" i="1" s="1"/>
  <c r="T397" i="1" s="1"/>
  <c r="S396" i="1"/>
  <c r="Q396" i="1"/>
  <c r="P396" i="1"/>
  <c r="O396" i="1"/>
  <c r="N396" i="1"/>
  <c r="M396" i="1"/>
  <c r="L396" i="1"/>
  <c r="K396" i="1"/>
  <c r="J396" i="1"/>
  <c r="I396" i="1"/>
  <c r="R396" i="1" s="1"/>
  <c r="T396" i="1" s="1"/>
  <c r="S395" i="1"/>
  <c r="Q395" i="1"/>
  <c r="P395" i="1"/>
  <c r="O395" i="1"/>
  <c r="N395" i="1"/>
  <c r="M395" i="1"/>
  <c r="L395" i="1"/>
  <c r="K395" i="1"/>
  <c r="R395" i="1" s="1"/>
  <c r="T395" i="1" s="1"/>
  <c r="J395" i="1"/>
  <c r="I395" i="1"/>
  <c r="S394" i="1"/>
  <c r="Q394" i="1"/>
  <c r="P394" i="1"/>
  <c r="O394" i="1"/>
  <c r="N394" i="1"/>
  <c r="R394" i="1" s="1"/>
  <c r="T394" i="1" s="1"/>
  <c r="M394" i="1"/>
  <c r="L394" i="1"/>
  <c r="K394" i="1"/>
  <c r="J394" i="1"/>
  <c r="I394" i="1"/>
  <c r="S393" i="1"/>
  <c r="Q393" i="1"/>
  <c r="P393" i="1"/>
  <c r="O393" i="1"/>
  <c r="N393" i="1"/>
  <c r="M393" i="1"/>
  <c r="L393" i="1"/>
  <c r="K393" i="1"/>
  <c r="R393" i="1" s="1"/>
  <c r="T393" i="1" s="1"/>
  <c r="J393" i="1"/>
  <c r="I393" i="1"/>
  <c r="S392" i="1"/>
  <c r="R392" i="1"/>
  <c r="T392" i="1" s="1"/>
  <c r="Q392" i="1"/>
  <c r="P392" i="1"/>
  <c r="O392" i="1"/>
  <c r="N392" i="1"/>
  <c r="M392" i="1"/>
  <c r="L392" i="1"/>
  <c r="K392" i="1"/>
  <c r="J392" i="1"/>
  <c r="I392" i="1"/>
  <c r="S391" i="1"/>
  <c r="Q391" i="1"/>
  <c r="P391" i="1"/>
  <c r="O391" i="1"/>
  <c r="N391" i="1"/>
  <c r="M391" i="1"/>
  <c r="L391" i="1"/>
  <c r="K391" i="1"/>
  <c r="J391" i="1"/>
  <c r="I391" i="1"/>
  <c r="R391" i="1" s="1"/>
  <c r="T391" i="1" s="1"/>
  <c r="S390" i="1"/>
  <c r="Q390" i="1"/>
  <c r="P390" i="1"/>
  <c r="O390" i="1"/>
  <c r="N390" i="1"/>
  <c r="M390" i="1"/>
  <c r="L390" i="1"/>
  <c r="R390" i="1" s="1"/>
  <c r="T390" i="1" s="1"/>
  <c r="K390" i="1"/>
  <c r="J390" i="1"/>
  <c r="I390" i="1"/>
  <c r="S389" i="1"/>
  <c r="Q389" i="1"/>
  <c r="P389" i="1"/>
  <c r="O389" i="1"/>
  <c r="N389" i="1"/>
  <c r="M389" i="1"/>
  <c r="L389" i="1"/>
  <c r="K389" i="1"/>
  <c r="J389" i="1"/>
  <c r="I389" i="1"/>
  <c r="R389" i="1" s="1"/>
  <c r="T389" i="1" s="1"/>
  <c r="S388" i="1"/>
  <c r="Q388" i="1"/>
  <c r="P388" i="1"/>
  <c r="O388" i="1"/>
  <c r="N388" i="1"/>
  <c r="M388" i="1"/>
  <c r="L388" i="1"/>
  <c r="R388" i="1" s="1"/>
  <c r="T388" i="1" s="1"/>
  <c r="K388" i="1"/>
  <c r="J388" i="1"/>
  <c r="I388" i="1"/>
  <c r="S387" i="1"/>
  <c r="Q387" i="1"/>
  <c r="P387" i="1"/>
  <c r="O387" i="1"/>
  <c r="N387" i="1"/>
  <c r="M387" i="1"/>
  <c r="L387" i="1"/>
  <c r="K387" i="1"/>
  <c r="J387" i="1"/>
  <c r="I387" i="1"/>
  <c r="R387" i="1" s="1"/>
  <c r="T387" i="1" s="1"/>
  <c r="S386" i="1"/>
  <c r="Q386" i="1"/>
  <c r="P386" i="1"/>
  <c r="O386" i="1"/>
  <c r="N386" i="1"/>
  <c r="M386" i="1"/>
  <c r="L386" i="1"/>
  <c r="K386" i="1"/>
  <c r="J386" i="1"/>
  <c r="I386" i="1"/>
  <c r="R386" i="1" s="1"/>
  <c r="T386" i="1" s="1"/>
  <c r="S385" i="1"/>
  <c r="Q385" i="1"/>
  <c r="P385" i="1"/>
  <c r="O385" i="1"/>
  <c r="N385" i="1"/>
  <c r="M385" i="1"/>
  <c r="L385" i="1"/>
  <c r="K385" i="1"/>
  <c r="J385" i="1"/>
  <c r="I385" i="1"/>
  <c r="R385" i="1" s="1"/>
  <c r="T385" i="1" s="1"/>
  <c r="S384" i="1"/>
  <c r="Q384" i="1"/>
  <c r="P384" i="1"/>
  <c r="O384" i="1"/>
  <c r="N384" i="1"/>
  <c r="M384" i="1"/>
  <c r="L384" i="1"/>
  <c r="K384" i="1"/>
  <c r="J384" i="1"/>
  <c r="R384" i="1" s="1"/>
  <c r="T384" i="1" s="1"/>
  <c r="I384" i="1"/>
  <c r="S383" i="1"/>
  <c r="Q383" i="1"/>
  <c r="P383" i="1"/>
  <c r="O383" i="1"/>
  <c r="N383" i="1"/>
  <c r="M383" i="1"/>
  <c r="R383" i="1" s="1"/>
  <c r="T383" i="1" s="1"/>
  <c r="L383" i="1"/>
  <c r="K383" i="1"/>
  <c r="J383" i="1"/>
  <c r="I383" i="1"/>
  <c r="S382" i="1"/>
  <c r="Q382" i="1"/>
  <c r="P382" i="1"/>
  <c r="O382" i="1"/>
  <c r="N382" i="1"/>
  <c r="M382" i="1"/>
  <c r="L382" i="1"/>
  <c r="K382" i="1"/>
  <c r="J382" i="1"/>
  <c r="R382" i="1" s="1"/>
  <c r="T382" i="1" s="1"/>
  <c r="I382" i="1"/>
  <c r="S381" i="1"/>
  <c r="Q381" i="1"/>
  <c r="P381" i="1"/>
  <c r="O381" i="1"/>
  <c r="N381" i="1"/>
  <c r="M381" i="1"/>
  <c r="L381" i="1"/>
  <c r="K381" i="1"/>
  <c r="J381" i="1"/>
  <c r="I381" i="1"/>
  <c r="R381" i="1" s="1"/>
  <c r="T381" i="1" s="1"/>
  <c r="S380" i="1"/>
  <c r="Q380" i="1"/>
  <c r="P380" i="1"/>
  <c r="O380" i="1"/>
  <c r="N380" i="1"/>
  <c r="M380" i="1"/>
  <c r="L380" i="1"/>
  <c r="K380" i="1"/>
  <c r="J380" i="1"/>
  <c r="I380" i="1"/>
  <c r="R380" i="1" s="1"/>
  <c r="T380" i="1" s="1"/>
  <c r="S379" i="1"/>
  <c r="Q379" i="1"/>
  <c r="P379" i="1"/>
  <c r="O379" i="1"/>
  <c r="N379" i="1"/>
  <c r="M379" i="1"/>
  <c r="L379" i="1"/>
  <c r="K379" i="1"/>
  <c r="R379" i="1" s="1"/>
  <c r="T379" i="1" s="1"/>
  <c r="J379" i="1"/>
  <c r="I379" i="1"/>
  <c r="S378" i="1"/>
  <c r="Q378" i="1"/>
  <c r="P378" i="1"/>
  <c r="O378" i="1"/>
  <c r="N378" i="1"/>
  <c r="R378" i="1" s="1"/>
  <c r="T378" i="1" s="1"/>
  <c r="M378" i="1"/>
  <c r="L378" i="1"/>
  <c r="K378" i="1"/>
  <c r="J378" i="1"/>
  <c r="I378" i="1"/>
  <c r="S377" i="1"/>
  <c r="Q377" i="1"/>
  <c r="P377" i="1"/>
  <c r="O377" i="1"/>
  <c r="N377" i="1"/>
  <c r="M377" i="1"/>
  <c r="L377" i="1"/>
  <c r="K377" i="1"/>
  <c r="R377" i="1" s="1"/>
  <c r="T377" i="1" s="1"/>
  <c r="J377" i="1"/>
  <c r="I377" i="1"/>
  <c r="S376" i="1"/>
  <c r="R376" i="1"/>
  <c r="T376" i="1" s="1"/>
  <c r="Q376" i="1"/>
  <c r="P376" i="1"/>
  <c r="O376" i="1"/>
  <c r="N376" i="1"/>
  <c r="M376" i="1"/>
  <c r="L376" i="1"/>
  <c r="K376" i="1"/>
  <c r="J376" i="1"/>
  <c r="I376" i="1"/>
  <c r="S375" i="1"/>
  <c r="Q375" i="1"/>
  <c r="P375" i="1"/>
  <c r="O375" i="1"/>
  <c r="N375" i="1"/>
  <c r="M375" i="1"/>
  <c r="L375" i="1"/>
  <c r="K375" i="1"/>
  <c r="J375" i="1"/>
  <c r="I375" i="1"/>
  <c r="R375" i="1" s="1"/>
  <c r="T375" i="1" s="1"/>
  <c r="S374" i="1"/>
  <c r="Q374" i="1"/>
  <c r="P374" i="1"/>
  <c r="O374" i="1"/>
  <c r="N374" i="1"/>
  <c r="M374" i="1"/>
  <c r="L374" i="1"/>
  <c r="R374" i="1" s="1"/>
  <c r="T374" i="1" s="1"/>
  <c r="K374" i="1"/>
  <c r="J374" i="1"/>
  <c r="I374" i="1"/>
  <c r="S373" i="1"/>
  <c r="Q373" i="1"/>
  <c r="P373" i="1"/>
  <c r="O373" i="1"/>
  <c r="N373" i="1"/>
  <c r="M373" i="1"/>
  <c r="L373" i="1"/>
  <c r="K373" i="1"/>
  <c r="J373" i="1"/>
  <c r="I373" i="1"/>
  <c r="R373" i="1" s="1"/>
  <c r="T373" i="1" s="1"/>
  <c r="S372" i="1"/>
  <c r="Q372" i="1"/>
  <c r="P372" i="1"/>
  <c r="O372" i="1"/>
  <c r="N372" i="1"/>
  <c r="M372" i="1"/>
  <c r="L372" i="1"/>
  <c r="R372" i="1" s="1"/>
  <c r="T372" i="1" s="1"/>
  <c r="K372" i="1"/>
  <c r="J372" i="1"/>
  <c r="I372" i="1"/>
  <c r="S371" i="1"/>
  <c r="Q371" i="1"/>
  <c r="P371" i="1"/>
  <c r="O371" i="1"/>
  <c r="N371" i="1"/>
  <c r="M371" i="1"/>
  <c r="L371" i="1"/>
  <c r="K371" i="1"/>
  <c r="J371" i="1"/>
  <c r="I371" i="1"/>
  <c r="R371" i="1" s="1"/>
  <c r="T371" i="1" s="1"/>
  <c r="S370" i="1"/>
  <c r="Q370" i="1"/>
  <c r="P370" i="1"/>
  <c r="O370" i="1"/>
  <c r="N370" i="1"/>
  <c r="M370" i="1"/>
  <c r="L370" i="1"/>
  <c r="K370" i="1"/>
  <c r="J370" i="1"/>
  <c r="I370" i="1"/>
  <c r="R370" i="1" s="1"/>
  <c r="T370" i="1" s="1"/>
  <c r="S369" i="1"/>
  <c r="Q369" i="1"/>
  <c r="P369" i="1"/>
  <c r="O369" i="1"/>
  <c r="N369" i="1"/>
  <c r="M369" i="1"/>
  <c r="L369" i="1"/>
  <c r="K369" i="1"/>
  <c r="J369" i="1"/>
  <c r="I369" i="1"/>
  <c r="R369" i="1" s="1"/>
  <c r="T369" i="1" s="1"/>
  <c r="S368" i="1"/>
  <c r="Q368" i="1"/>
  <c r="P368" i="1"/>
  <c r="O368" i="1"/>
  <c r="N368" i="1"/>
  <c r="M368" i="1"/>
  <c r="L368" i="1"/>
  <c r="K368" i="1"/>
  <c r="J368" i="1"/>
  <c r="R368" i="1" s="1"/>
  <c r="T368" i="1" s="1"/>
  <c r="I368" i="1"/>
  <c r="S367" i="1"/>
  <c r="Q367" i="1"/>
  <c r="P367" i="1"/>
  <c r="O367" i="1"/>
  <c r="N367" i="1"/>
  <c r="M367" i="1"/>
  <c r="R367" i="1" s="1"/>
  <c r="T367" i="1" s="1"/>
  <c r="L367" i="1"/>
  <c r="K367" i="1"/>
  <c r="J367" i="1"/>
  <c r="I367" i="1"/>
  <c r="S366" i="1"/>
  <c r="Q366" i="1"/>
  <c r="P366" i="1"/>
  <c r="O366" i="1"/>
  <c r="N366" i="1"/>
  <c r="M366" i="1"/>
  <c r="L366" i="1"/>
  <c r="K366" i="1"/>
  <c r="J366" i="1"/>
  <c r="R366" i="1" s="1"/>
  <c r="T366" i="1" s="1"/>
  <c r="I366" i="1"/>
  <c r="S365" i="1"/>
  <c r="Q365" i="1"/>
  <c r="P365" i="1"/>
  <c r="O365" i="1"/>
  <c r="N365" i="1"/>
  <c r="M365" i="1"/>
  <c r="L365" i="1"/>
  <c r="K365" i="1"/>
  <c r="J365" i="1"/>
  <c r="I365" i="1"/>
  <c r="R365" i="1" s="1"/>
  <c r="T365" i="1" s="1"/>
  <c r="S364" i="1"/>
  <c r="Q364" i="1"/>
  <c r="P364" i="1"/>
  <c r="O364" i="1"/>
  <c r="N364" i="1"/>
  <c r="M364" i="1"/>
  <c r="L364" i="1"/>
  <c r="K364" i="1"/>
  <c r="J364" i="1"/>
  <c r="I364" i="1"/>
  <c r="R364" i="1" s="1"/>
  <c r="T364" i="1" s="1"/>
  <c r="S363" i="1"/>
  <c r="Q363" i="1"/>
  <c r="P363" i="1"/>
  <c r="O363" i="1"/>
  <c r="N363" i="1"/>
  <c r="M363" i="1"/>
  <c r="L363" i="1"/>
  <c r="K363" i="1"/>
  <c r="R363" i="1" s="1"/>
  <c r="T363" i="1" s="1"/>
  <c r="J363" i="1"/>
  <c r="I363" i="1"/>
  <c r="S362" i="1"/>
  <c r="Q362" i="1"/>
  <c r="P362" i="1"/>
  <c r="O362" i="1"/>
  <c r="N362" i="1"/>
  <c r="R362" i="1" s="1"/>
  <c r="T362" i="1" s="1"/>
  <c r="M362" i="1"/>
  <c r="L362" i="1"/>
  <c r="K362" i="1"/>
  <c r="J362" i="1"/>
  <c r="I362" i="1"/>
  <c r="S361" i="1"/>
  <c r="Q361" i="1"/>
  <c r="P361" i="1"/>
  <c r="O361" i="1"/>
  <c r="N361" i="1"/>
  <c r="M361" i="1"/>
  <c r="L361" i="1"/>
  <c r="K361" i="1"/>
  <c r="R361" i="1" s="1"/>
  <c r="T361" i="1" s="1"/>
  <c r="J361" i="1"/>
  <c r="I361" i="1"/>
  <c r="S360" i="1"/>
  <c r="R360" i="1"/>
  <c r="T360" i="1" s="1"/>
  <c r="Q360" i="1"/>
  <c r="P360" i="1"/>
  <c r="O360" i="1"/>
  <c r="N360" i="1"/>
  <c r="M360" i="1"/>
  <c r="L360" i="1"/>
  <c r="K360" i="1"/>
  <c r="J360" i="1"/>
  <c r="I360" i="1"/>
  <c r="S359" i="1"/>
  <c r="Q359" i="1"/>
  <c r="P359" i="1"/>
  <c r="O359" i="1"/>
  <c r="N359" i="1"/>
  <c r="M359" i="1"/>
  <c r="L359" i="1"/>
  <c r="K359" i="1"/>
  <c r="J359" i="1"/>
  <c r="I359" i="1"/>
  <c r="R359" i="1" s="1"/>
  <c r="T359" i="1" s="1"/>
  <c r="S358" i="1"/>
  <c r="Q358" i="1"/>
  <c r="P358" i="1"/>
  <c r="O358" i="1"/>
  <c r="N358" i="1"/>
  <c r="M358" i="1"/>
  <c r="L358" i="1"/>
  <c r="R358" i="1" s="1"/>
  <c r="T358" i="1" s="1"/>
  <c r="K358" i="1"/>
  <c r="J358" i="1"/>
  <c r="I358" i="1"/>
  <c r="S357" i="1"/>
  <c r="Q357" i="1"/>
  <c r="P357" i="1"/>
  <c r="O357" i="1"/>
  <c r="N357" i="1"/>
  <c r="M357" i="1"/>
  <c r="L357" i="1"/>
  <c r="K357" i="1"/>
  <c r="J357" i="1"/>
  <c r="I357" i="1"/>
  <c r="R357" i="1" s="1"/>
  <c r="T357" i="1" s="1"/>
  <c r="S356" i="1"/>
  <c r="Q356" i="1"/>
  <c r="P356" i="1"/>
  <c r="O356" i="1"/>
  <c r="N356" i="1"/>
  <c r="M356" i="1"/>
  <c r="L356" i="1"/>
  <c r="R356" i="1" s="1"/>
  <c r="T356" i="1" s="1"/>
  <c r="K356" i="1"/>
  <c r="J356" i="1"/>
  <c r="I356" i="1"/>
  <c r="S355" i="1"/>
  <c r="Q355" i="1"/>
  <c r="P355" i="1"/>
  <c r="O355" i="1"/>
  <c r="N355" i="1"/>
  <c r="M355" i="1"/>
  <c r="L355" i="1"/>
  <c r="K355" i="1"/>
  <c r="J355" i="1"/>
  <c r="I355" i="1"/>
  <c r="R355" i="1" s="1"/>
  <c r="T355" i="1" s="1"/>
  <c r="S354" i="1"/>
  <c r="Q354" i="1"/>
  <c r="P354" i="1"/>
  <c r="O354" i="1"/>
  <c r="N354" i="1"/>
  <c r="M354" i="1"/>
  <c r="L354" i="1"/>
  <c r="K354" i="1"/>
  <c r="J354" i="1"/>
  <c r="I354" i="1"/>
  <c r="R354" i="1" s="1"/>
  <c r="T354" i="1" s="1"/>
  <c r="S353" i="1"/>
  <c r="Q353" i="1"/>
  <c r="P353" i="1"/>
  <c r="O353" i="1"/>
  <c r="N353" i="1"/>
  <c r="M353" i="1"/>
  <c r="L353" i="1"/>
  <c r="K353" i="1"/>
  <c r="J353" i="1"/>
  <c r="I353" i="1"/>
  <c r="R353" i="1" s="1"/>
  <c r="T353" i="1" s="1"/>
  <c r="S352" i="1"/>
  <c r="Q352" i="1"/>
  <c r="P352" i="1"/>
  <c r="O352" i="1"/>
  <c r="N352" i="1"/>
  <c r="M352" i="1"/>
  <c r="L352" i="1"/>
  <c r="K352" i="1"/>
  <c r="J352" i="1"/>
  <c r="R352" i="1" s="1"/>
  <c r="T352" i="1" s="1"/>
  <c r="I352" i="1"/>
  <c r="S351" i="1"/>
  <c r="Q351" i="1"/>
  <c r="P351" i="1"/>
  <c r="O351" i="1"/>
  <c r="N351" i="1"/>
  <c r="M351" i="1"/>
  <c r="R351" i="1" s="1"/>
  <c r="T351" i="1" s="1"/>
  <c r="L351" i="1"/>
  <c r="K351" i="1"/>
  <c r="J351" i="1"/>
  <c r="I351" i="1"/>
  <c r="S350" i="1"/>
  <c r="Q350" i="1"/>
  <c r="P350" i="1"/>
  <c r="O350" i="1"/>
  <c r="N350" i="1"/>
  <c r="M350" i="1"/>
  <c r="L350" i="1"/>
  <c r="K350" i="1"/>
  <c r="J350" i="1"/>
  <c r="R350" i="1" s="1"/>
  <c r="T350" i="1" s="1"/>
  <c r="I350" i="1"/>
  <c r="S349" i="1"/>
  <c r="Q349" i="1"/>
  <c r="P349" i="1"/>
  <c r="O349" i="1"/>
  <c r="N349" i="1"/>
  <c r="M349" i="1"/>
  <c r="L349" i="1"/>
  <c r="K349" i="1"/>
  <c r="J349" i="1"/>
  <c r="I349" i="1"/>
  <c r="R349" i="1" s="1"/>
  <c r="T349" i="1" s="1"/>
  <c r="S348" i="1"/>
  <c r="Q348" i="1"/>
  <c r="P348" i="1"/>
  <c r="O348" i="1"/>
  <c r="N348" i="1"/>
  <c r="M348" i="1"/>
  <c r="L348" i="1"/>
  <c r="K348" i="1"/>
  <c r="J348" i="1"/>
  <c r="I348" i="1"/>
  <c r="R348" i="1" s="1"/>
  <c r="T348" i="1" s="1"/>
  <c r="S347" i="1"/>
  <c r="Q347" i="1"/>
  <c r="P347" i="1"/>
  <c r="O347" i="1"/>
  <c r="N347" i="1"/>
  <c r="M347" i="1"/>
  <c r="L347" i="1"/>
  <c r="K347" i="1"/>
  <c r="R347" i="1" s="1"/>
  <c r="T347" i="1" s="1"/>
  <c r="J347" i="1"/>
  <c r="I347" i="1"/>
  <c r="S346" i="1"/>
  <c r="Q346" i="1"/>
  <c r="P346" i="1"/>
  <c r="O346" i="1"/>
  <c r="N346" i="1"/>
  <c r="R346" i="1" s="1"/>
  <c r="T346" i="1" s="1"/>
  <c r="M346" i="1"/>
  <c r="L346" i="1"/>
  <c r="K346" i="1"/>
  <c r="J346" i="1"/>
  <c r="I346" i="1"/>
  <c r="S345" i="1"/>
  <c r="Q345" i="1"/>
  <c r="P345" i="1"/>
  <c r="O345" i="1"/>
  <c r="N345" i="1"/>
  <c r="M345" i="1"/>
  <c r="L345" i="1"/>
  <c r="K345" i="1"/>
  <c r="R345" i="1" s="1"/>
  <c r="T345" i="1" s="1"/>
  <c r="J345" i="1"/>
  <c r="I345" i="1"/>
  <c r="S344" i="1"/>
  <c r="R344" i="1"/>
  <c r="T344" i="1" s="1"/>
  <c r="Q344" i="1"/>
  <c r="P344" i="1"/>
  <c r="O344" i="1"/>
  <c r="N344" i="1"/>
  <c r="M344" i="1"/>
  <c r="L344" i="1"/>
  <c r="K344" i="1"/>
  <c r="J344" i="1"/>
  <c r="I344" i="1"/>
  <c r="S343" i="1"/>
  <c r="Q343" i="1"/>
  <c r="P343" i="1"/>
  <c r="O343" i="1"/>
  <c r="N343" i="1"/>
  <c r="M343" i="1"/>
  <c r="L343" i="1"/>
  <c r="K343" i="1"/>
  <c r="J343" i="1"/>
  <c r="I343" i="1"/>
  <c r="R343" i="1" s="1"/>
  <c r="T343" i="1" s="1"/>
  <c r="S342" i="1"/>
  <c r="Q342" i="1"/>
  <c r="P342" i="1"/>
  <c r="O342" i="1"/>
  <c r="N342" i="1"/>
  <c r="M342" i="1"/>
  <c r="L342" i="1"/>
  <c r="R342" i="1" s="1"/>
  <c r="T342" i="1" s="1"/>
  <c r="K342" i="1"/>
  <c r="J342" i="1"/>
  <c r="I342" i="1"/>
  <c r="S341" i="1"/>
  <c r="Q341" i="1"/>
  <c r="P341" i="1"/>
  <c r="O341" i="1"/>
  <c r="N341" i="1"/>
  <c r="M341" i="1"/>
  <c r="L341" i="1"/>
  <c r="K341" i="1"/>
  <c r="J341" i="1"/>
  <c r="I341" i="1"/>
  <c r="R341" i="1" s="1"/>
  <c r="T341" i="1" s="1"/>
  <c r="S340" i="1"/>
  <c r="Q340" i="1"/>
  <c r="P340" i="1"/>
  <c r="O340" i="1"/>
  <c r="N340" i="1"/>
  <c r="M340" i="1"/>
  <c r="L340" i="1"/>
  <c r="R340" i="1" s="1"/>
  <c r="T340" i="1" s="1"/>
  <c r="K340" i="1"/>
  <c r="J340" i="1"/>
  <c r="I340" i="1"/>
  <c r="S339" i="1"/>
  <c r="Q339" i="1"/>
  <c r="P339" i="1"/>
  <c r="O339" i="1"/>
  <c r="N339" i="1"/>
  <c r="M339" i="1"/>
  <c r="L339" i="1"/>
  <c r="K339" i="1"/>
  <c r="J339" i="1"/>
  <c r="I339" i="1"/>
  <c r="R339" i="1" s="1"/>
  <c r="T339" i="1" s="1"/>
  <c r="S338" i="1"/>
  <c r="Q338" i="1"/>
  <c r="P338" i="1"/>
  <c r="O338" i="1"/>
  <c r="N338" i="1"/>
  <c r="M338" i="1"/>
  <c r="L338" i="1"/>
  <c r="K338" i="1"/>
  <c r="J338" i="1"/>
  <c r="I338" i="1"/>
  <c r="R338" i="1" s="1"/>
  <c r="T338" i="1" s="1"/>
  <c r="S337" i="1"/>
  <c r="Q337" i="1"/>
  <c r="P337" i="1"/>
  <c r="O337" i="1"/>
  <c r="N337" i="1"/>
  <c r="M337" i="1"/>
  <c r="L337" i="1"/>
  <c r="K337" i="1"/>
  <c r="J337" i="1"/>
  <c r="I337" i="1"/>
  <c r="R337" i="1" s="1"/>
  <c r="T337" i="1" s="1"/>
  <c r="S336" i="1"/>
  <c r="Q336" i="1"/>
  <c r="P336" i="1"/>
  <c r="O336" i="1"/>
  <c r="N336" i="1"/>
  <c r="M336" i="1"/>
  <c r="L336" i="1"/>
  <c r="K336" i="1"/>
  <c r="J336" i="1"/>
  <c r="R336" i="1" s="1"/>
  <c r="T336" i="1" s="1"/>
  <c r="I336" i="1"/>
  <c r="S335" i="1"/>
  <c r="Q335" i="1"/>
  <c r="P335" i="1"/>
  <c r="O335" i="1"/>
  <c r="N335" i="1"/>
  <c r="M335" i="1"/>
  <c r="R335" i="1" s="1"/>
  <c r="T335" i="1" s="1"/>
  <c r="L335" i="1"/>
  <c r="K335" i="1"/>
  <c r="J335" i="1"/>
  <c r="I335" i="1"/>
  <c r="S334" i="1"/>
  <c r="Q334" i="1"/>
  <c r="P334" i="1"/>
  <c r="O334" i="1"/>
  <c r="N334" i="1"/>
  <c r="M334" i="1"/>
  <c r="L334" i="1"/>
  <c r="K334" i="1"/>
  <c r="J334" i="1"/>
  <c r="R334" i="1" s="1"/>
  <c r="T334" i="1" s="1"/>
  <c r="I334" i="1"/>
  <c r="S333" i="1"/>
  <c r="Q333" i="1"/>
  <c r="P333" i="1"/>
  <c r="O333" i="1"/>
  <c r="N333" i="1"/>
  <c r="M333" i="1"/>
  <c r="L333" i="1"/>
  <c r="K333" i="1"/>
  <c r="J333" i="1"/>
  <c r="I333" i="1"/>
  <c r="R333" i="1" s="1"/>
  <c r="T333" i="1" s="1"/>
  <c r="S332" i="1"/>
  <c r="Q332" i="1"/>
  <c r="P332" i="1"/>
  <c r="O332" i="1"/>
  <c r="N332" i="1"/>
  <c r="M332" i="1"/>
  <c r="L332" i="1"/>
  <c r="K332" i="1"/>
  <c r="J332" i="1"/>
  <c r="I332" i="1"/>
  <c r="R332" i="1" s="1"/>
  <c r="T332" i="1" s="1"/>
  <c r="S331" i="1"/>
  <c r="Q331" i="1"/>
  <c r="P331" i="1"/>
  <c r="O331" i="1"/>
  <c r="N331" i="1"/>
  <c r="M331" i="1"/>
  <c r="L331" i="1"/>
  <c r="K331" i="1"/>
  <c r="R331" i="1" s="1"/>
  <c r="T331" i="1" s="1"/>
  <c r="J331" i="1"/>
  <c r="I331" i="1"/>
  <c r="S330" i="1"/>
  <c r="Q330" i="1"/>
  <c r="P330" i="1"/>
  <c r="O330" i="1"/>
  <c r="N330" i="1"/>
  <c r="R330" i="1" s="1"/>
  <c r="T330" i="1" s="1"/>
  <c r="M330" i="1"/>
  <c r="L330" i="1"/>
  <c r="K330" i="1"/>
  <c r="J330" i="1"/>
  <c r="I330" i="1"/>
  <c r="S329" i="1"/>
  <c r="Q329" i="1"/>
  <c r="P329" i="1"/>
  <c r="O329" i="1"/>
  <c r="N329" i="1"/>
  <c r="M329" i="1"/>
  <c r="L329" i="1"/>
  <c r="K329" i="1"/>
  <c r="R329" i="1" s="1"/>
  <c r="T329" i="1" s="1"/>
  <c r="J329" i="1"/>
  <c r="I329" i="1"/>
  <c r="S328" i="1"/>
  <c r="R328" i="1"/>
  <c r="T328" i="1" s="1"/>
  <c r="Q328" i="1"/>
  <c r="P328" i="1"/>
  <c r="O328" i="1"/>
  <c r="N328" i="1"/>
  <c r="M328" i="1"/>
  <c r="L328" i="1"/>
  <c r="K328" i="1"/>
  <c r="J328" i="1"/>
  <c r="I328" i="1"/>
  <c r="S327" i="1"/>
  <c r="Q327" i="1"/>
  <c r="P327" i="1"/>
  <c r="O327" i="1"/>
  <c r="N327" i="1"/>
  <c r="M327" i="1"/>
  <c r="L327" i="1"/>
  <c r="K327" i="1"/>
  <c r="J327" i="1"/>
  <c r="I327" i="1"/>
  <c r="R327" i="1" s="1"/>
  <c r="T327" i="1" s="1"/>
  <c r="S326" i="1"/>
  <c r="Q326" i="1"/>
  <c r="P326" i="1"/>
  <c r="O326" i="1"/>
  <c r="N326" i="1"/>
  <c r="M326" i="1"/>
  <c r="L326" i="1"/>
  <c r="R326" i="1" s="1"/>
  <c r="T326" i="1" s="1"/>
  <c r="K326" i="1"/>
  <c r="J326" i="1"/>
  <c r="I326" i="1"/>
  <c r="S325" i="1"/>
  <c r="Q325" i="1"/>
  <c r="P325" i="1"/>
  <c r="O325" i="1"/>
  <c r="N325" i="1"/>
  <c r="M325" i="1"/>
  <c r="L325" i="1"/>
  <c r="K325" i="1"/>
  <c r="J325" i="1"/>
  <c r="I325" i="1"/>
  <c r="R325" i="1" s="1"/>
  <c r="T325" i="1" s="1"/>
  <c r="S324" i="1"/>
  <c r="Q324" i="1"/>
  <c r="P324" i="1"/>
  <c r="O324" i="1"/>
  <c r="N324" i="1"/>
  <c r="M324" i="1"/>
  <c r="L324" i="1"/>
  <c r="R324" i="1" s="1"/>
  <c r="T324" i="1" s="1"/>
  <c r="K324" i="1"/>
  <c r="J324" i="1"/>
  <c r="I324" i="1"/>
  <c r="S323" i="1"/>
  <c r="Q323" i="1"/>
  <c r="P323" i="1"/>
  <c r="O323" i="1"/>
  <c r="N323" i="1"/>
  <c r="M323" i="1"/>
  <c r="L323" i="1"/>
  <c r="K323" i="1"/>
  <c r="J323" i="1"/>
  <c r="I323" i="1"/>
  <c r="R323" i="1" s="1"/>
  <c r="T323" i="1" s="1"/>
  <c r="S322" i="1"/>
  <c r="Q322" i="1"/>
  <c r="P322" i="1"/>
  <c r="O322" i="1"/>
  <c r="N322" i="1"/>
  <c r="M322" i="1"/>
  <c r="L322" i="1"/>
  <c r="K322" i="1"/>
  <c r="J322" i="1"/>
  <c r="I322" i="1"/>
  <c r="R322" i="1" s="1"/>
  <c r="T322" i="1" s="1"/>
  <c r="S321" i="1"/>
  <c r="Q321" i="1"/>
  <c r="P321" i="1"/>
  <c r="O321" i="1"/>
  <c r="N321" i="1"/>
  <c r="M321" i="1"/>
  <c r="L321" i="1"/>
  <c r="K321" i="1"/>
  <c r="J321" i="1"/>
  <c r="I321" i="1"/>
  <c r="R321" i="1" s="1"/>
  <c r="T321" i="1" s="1"/>
  <c r="S320" i="1"/>
  <c r="Q320" i="1"/>
  <c r="P320" i="1"/>
  <c r="O320" i="1"/>
  <c r="N320" i="1"/>
  <c r="M320" i="1"/>
  <c r="L320" i="1"/>
  <c r="K320" i="1"/>
  <c r="J320" i="1"/>
  <c r="R320" i="1" s="1"/>
  <c r="T320" i="1" s="1"/>
  <c r="I320" i="1"/>
  <c r="S319" i="1"/>
  <c r="Q319" i="1"/>
  <c r="P319" i="1"/>
  <c r="O319" i="1"/>
  <c r="N319" i="1"/>
  <c r="M319" i="1"/>
  <c r="R319" i="1" s="1"/>
  <c r="T319" i="1" s="1"/>
  <c r="L319" i="1"/>
  <c r="K319" i="1"/>
  <c r="J319" i="1"/>
  <c r="I319" i="1"/>
  <c r="S318" i="1"/>
  <c r="Q318" i="1"/>
  <c r="P318" i="1"/>
  <c r="O318" i="1"/>
  <c r="N318" i="1"/>
  <c r="M318" i="1"/>
  <c r="L318" i="1"/>
  <c r="K318" i="1"/>
  <c r="J318" i="1"/>
  <c r="R318" i="1" s="1"/>
  <c r="T318" i="1" s="1"/>
  <c r="I318" i="1"/>
  <c r="S317" i="1"/>
  <c r="Q317" i="1"/>
  <c r="P317" i="1"/>
  <c r="O317" i="1"/>
  <c r="N317" i="1"/>
  <c r="M317" i="1"/>
  <c r="L317" i="1"/>
  <c r="K317" i="1"/>
  <c r="J317" i="1"/>
  <c r="I317" i="1"/>
  <c r="R317" i="1" s="1"/>
  <c r="T317" i="1" s="1"/>
  <c r="S316" i="1"/>
  <c r="Q316" i="1"/>
  <c r="P316" i="1"/>
  <c r="O316" i="1"/>
  <c r="N316" i="1"/>
  <c r="M316" i="1"/>
  <c r="L316" i="1"/>
  <c r="K316" i="1"/>
  <c r="J316" i="1"/>
  <c r="I316" i="1"/>
  <c r="R316" i="1" s="1"/>
  <c r="T316" i="1" s="1"/>
  <c r="S315" i="1"/>
  <c r="Q315" i="1"/>
  <c r="P315" i="1"/>
  <c r="O315" i="1"/>
  <c r="N315" i="1"/>
  <c r="M315" i="1"/>
  <c r="L315" i="1"/>
  <c r="K315" i="1"/>
  <c r="R315" i="1" s="1"/>
  <c r="T315" i="1" s="1"/>
  <c r="J315" i="1"/>
  <c r="I315" i="1"/>
  <c r="S314" i="1"/>
  <c r="Q314" i="1"/>
  <c r="P314" i="1"/>
  <c r="O314" i="1"/>
  <c r="N314" i="1"/>
  <c r="R314" i="1" s="1"/>
  <c r="T314" i="1" s="1"/>
  <c r="M314" i="1"/>
  <c r="L314" i="1"/>
  <c r="K314" i="1"/>
  <c r="J314" i="1"/>
  <c r="I314" i="1"/>
  <c r="S313" i="1"/>
  <c r="Q313" i="1"/>
  <c r="P313" i="1"/>
  <c r="O313" i="1"/>
  <c r="N313" i="1"/>
  <c r="M313" i="1"/>
  <c r="L313" i="1"/>
  <c r="K313" i="1"/>
  <c r="R313" i="1" s="1"/>
  <c r="T313" i="1" s="1"/>
  <c r="J313" i="1"/>
  <c r="I313" i="1"/>
  <c r="S312" i="1"/>
  <c r="R312" i="1"/>
  <c r="T312" i="1" s="1"/>
  <c r="Q312" i="1"/>
  <c r="P312" i="1"/>
  <c r="O312" i="1"/>
  <c r="N312" i="1"/>
  <c r="M312" i="1"/>
  <c r="L312" i="1"/>
  <c r="K312" i="1"/>
  <c r="J312" i="1"/>
  <c r="I312" i="1"/>
  <c r="S311" i="1"/>
  <c r="Q311" i="1"/>
  <c r="P311" i="1"/>
  <c r="O311" i="1"/>
  <c r="N311" i="1"/>
  <c r="M311" i="1"/>
  <c r="L311" i="1"/>
  <c r="K311" i="1"/>
  <c r="J311" i="1"/>
  <c r="I311" i="1"/>
  <c r="R311" i="1" s="1"/>
  <c r="T311" i="1" s="1"/>
  <c r="S310" i="1"/>
  <c r="Q310" i="1"/>
  <c r="P310" i="1"/>
  <c r="O310" i="1"/>
  <c r="N310" i="1"/>
  <c r="M310" i="1"/>
  <c r="L310" i="1"/>
  <c r="R310" i="1" s="1"/>
  <c r="T310" i="1" s="1"/>
  <c r="K310" i="1"/>
  <c r="J310" i="1"/>
  <c r="I310" i="1"/>
  <c r="S309" i="1"/>
  <c r="Q309" i="1"/>
  <c r="P309" i="1"/>
  <c r="O309" i="1"/>
  <c r="N309" i="1"/>
  <c r="M309" i="1"/>
  <c r="L309" i="1"/>
  <c r="K309" i="1"/>
  <c r="J309" i="1"/>
  <c r="I309" i="1"/>
  <c r="R309" i="1" s="1"/>
  <c r="T309" i="1" s="1"/>
  <c r="S308" i="1"/>
  <c r="Q308" i="1"/>
  <c r="P308" i="1"/>
  <c r="O308" i="1"/>
  <c r="N308" i="1"/>
  <c r="M308" i="1"/>
  <c r="L308" i="1"/>
  <c r="R308" i="1" s="1"/>
  <c r="T308" i="1" s="1"/>
  <c r="K308" i="1"/>
  <c r="J308" i="1"/>
  <c r="I308" i="1"/>
  <c r="S307" i="1"/>
  <c r="Q307" i="1"/>
  <c r="P307" i="1"/>
  <c r="O307" i="1"/>
  <c r="N307" i="1"/>
  <c r="M307" i="1"/>
  <c r="L307" i="1"/>
  <c r="K307" i="1"/>
  <c r="J307" i="1"/>
  <c r="I307" i="1"/>
  <c r="R307" i="1" s="1"/>
  <c r="T307" i="1" s="1"/>
  <c r="S306" i="1"/>
  <c r="Q306" i="1"/>
  <c r="P306" i="1"/>
  <c r="O306" i="1"/>
  <c r="N306" i="1"/>
  <c r="M306" i="1"/>
  <c r="L306" i="1"/>
  <c r="K306" i="1"/>
  <c r="J306" i="1"/>
  <c r="I306" i="1"/>
  <c r="R306" i="1" s="1"/>
  <c r="T306" i="1" s="1"/>
  <c r="S305" i="1"/>
  <c r="Q305" i="1"/>
  <c r="P305" i="1"/>
  <c r="O305" i="1"/>
  <c r="N305" i="1"/>
  <c r="M305" i="1"/>
  <c r="L305" i="1"/>
  <c r="K305" i="1"/>
  <c r="J305" i="1"/>
  <c r="I305" i="1"/>
  <c r="R305" i="1" s="1"/>
  <c r="T305" i="1" s="1"/>
  <c r="S304" i="1"/>
  <c r="Q304" i="1"/>
  <c r="P304" i="1"/>
  <c r="O304" i="1"/>
  <c r="N304" i="1"/>
  <c r="M304" i="1"/>
  <c r="L304" i="1"/>
  <c r="K304" i="1"/>
  <c r="J304" i="1"/>
  <c r="R304" i="1" s="1"/>
  <c r="T304" i="1" s="1"/>
  <c r="I304" i="1"/>
  <c r="S303" i="1"/>
  <c r="Q303" i="1"/>
  <c r="P303" i="1"/>
  <c r="O303" i="1"/>
  <c r="N303" i="1"/>
  <c r="M303" i="1"/>
  <c r="R303" i="1" s="1"/>
  <c r="T303" i="1" s="1"/>
  <c r="L303" i="1"/>
  <c r="K303" i="1"/>
  <c r="J303" i="1"/>
  <c r="I303" i="1"/>
  <c r="S302" i="1"/>
  <c r="Q302" i="1"/>
  <c r="P302" i="1"/>
  <c r="O302" i="1"/>
  <c r="N302" i="1"/>
  <c r="M302" i="1"/>
  <c r="L302" i="1"/>
  <c r="K302" i="1"/>
  <c r="J302" i="1"/>
  <c r="R302" i="1" s="1"/>
  <c r="T302" i="1" s="1"/>
  <c r="I302" i="1"/>
  <c r="S301" i="1"/>
  <c r="Q301" i="1"/>
  <c r="P301" i="1"/>
  <c r="O301" i="1"/>
  <c r="N301" i="1"/>
  <c r="M301" i="1"/>
  <c r="L301" i="1"/>
  <c r="K301" i="1"/>
  <c r="J301" i="1"/>
  <c r="I301" i="1"/>
  <c r="R301" i="1" s="1"/>
  <c r="T301" i="1" s="1"/>
  <c r="S300" i="1"/>
  <c r="Q300" i="1"/>
  <c r="P300" i="1"/>
  <c r="O300" i="1"/>
  <c r="N300" i="1"/>
  <c r="M300" i="1"/>
  <c r="L300" i="1"/>
  <c r="K300" i="1"/>
  <c r="J300" i="1"/>
  <c r="I300" i="1"/>
  <c r="R300" i="1" s="1"/>
  <c r="T300" i="1" s="1"/>
  <c r="S299" i="1"/>
  <c r="Q299" i="1"/>
  <c r="P299" i="1"/>
  <c r="O299" i="1"/>
  <c r="N299" i="1"/>
  <c r="M299" i="1"/>
  <c r="L299" i="1"/>
  <c r="K299" i="1"/>
  <c r="R299" i="1" s="1"/>
  <c r="T299" i="1" s="1"/>
  <c r="J299" i="1"/>
  <c r="I299" i="1"/>
  <c r="S298" i="1"/>
  <c r="Q298" i="1"/>
  <c r="P298" i="1"/>
  <c r="O298" i="1"/>
  <c r="N298" i="1"/>
  <c r="R298" i="1" s="1"/>
  <c r="T298" i="1" s="1"/>
  <c r="M298" i="1"/>
  <c r="L298" i="1"/>
  <c r="K298" i="1"/>
  <c r="J298" i="1"/>
  <c r="I298" i="1"/>
  <c r="S297" i="1"/>
  <c r="Q297" i="1"/>
  <c r="P297" i="1"/>
  <c r="O297" i="1"/>
  <c r="N297" i="1"/>
  <c r="M297" i="1"/>
  <c r="L297" i="1"/>
  <c r="K297" i="1"/>
  <c r="R297" i="1" s="1"/>
  <c r="T297" i="1" s="1"/>
  <c r="J297" i="1"/>
  <c r="I297" i="1"/>
  <c r="S296" i="1"/>
  <c r="R296" i="1"/>
  <c r="T296" i="1" s="1"/>
  <c r="Q296" i="1"/>
  <c r="P296" i="1"/>
  <c r="O296" i="1"/>
  <c r="N296" i="1"/>
  <c r="M296" i="1"/>
  <c r="L296" i="1"/>
  <c r="K296" i="1"/>
  <c r="J296" i="1"/>
  <c r="I296" i="1"/>
  <c r="S295" i="1"/>
  <c r="Q295" i="1"/>
  <c r="P295" i="1"/>
  <c r="O295" i="1"/>
  <c r="N295" i="1"/>
  <c r="M295" i="1"/>
  <c r="L295" i="1"/>
  <c r="K295" i="1"/>
  <c r="J295" i="1"/>
  <c r="I295" i="1"/>
  <c r="R295" i="1" s="1"/>
  <c r="T295" i="1" s="1"/>
  <c r="S294" i="1"/>
  <c r="Q294" i="1"/>
  <c r="P294" i="1"/>
  <c r="O294" i="1"/>
  <c r="N294" i="1"/>
  <c r="M294" i="1"/>
  <c r="L294" i="1"/>
  <c r="R294" i="1" s="1"/>
  <c r="T294" i="1" s="1"/>
  <c r="K294" i="1"/>
  <c r="J294" i="1"/>
  <c r="I294" i="1"/>
  <c r="S293" i="1"/>
  <c r="Q293" i="1"/>
  <c r="P293" i="1"/>
  <c r="O293" i="1"/>
  <c r="N293" i="1"/>
  <c r="M293" i="1"/>
  <c r="L293" i="1"/>
  <c r="K293" i="1"/>
  <c r="J293" i="1"/>
  <c r="I293" i="1"/>
  <c r="R293" i="1" s="1"/>
  <c r="T293" i="1" s="1"/>
  <c r="S292" i="1"/>
  <c r="Q292" i="1"/>
  <c r="P292" i="1"/>
  <c r="O292" i="1"/>
  <c r="N292" i="1"/>
  <c r="M292" i="1"/>
  <c r="L292" i="1"/>
  <c r="R292" i="1" s="1"/>
  <c r="T292" i="1" s="1"/>
  <c r="K292" i="1"/>
  <c r="J292" i="1"/>
  <c r="I292" i="1"/>
  <c r="S291" i="1"/>
  <c r="Q291" i="1"/>
  <c r="P291" i="1"/>
  <c r="O291" i="1"/>
  <c r="N291" i="1"/>
  <c r="M291" i="1"/>
  <c r="L291" i="1"/>
  <c r="K291" i="1"/>
  <c r="J291" i="1"/>
  <c r="I291" i="1"/>
  <c r="R291" i="1" s="1"/>
  <c r="T291" i="1" s="1"/>
  <c r="S290" i="1"/>
  <c r="Q290" i="1"/>
  <c r="P290" i="1"/>
  <c r="O290" i="1"/>
  <c r="N290" i="1"/>
  <c r="M290" i="1"/>
  <c r="L290" i="1"/>
  <c r="K290" i="1"/>
  <c r="J290" i="1"/>
  <c r="I290" i="1"/>
  <c r="R290" i="1" s="1"/>
  <c r="T290" i="1" s="1"/>
  <c r="S289" i="1"/>
  <c r="Q289" i="1"/>
  <c r="P289" i="1"/>
  <c r="O289" i="1"/>
  <c r="N289" i="1"/>
  <c r="M289" i="1"/>
  <c r="L289" i="1"/>
  <c r="K289" i="1"/>
  <c r="J289" i="1"/>
  <c r="I289" i="1"/>
  <c r="R289" i="1" s="1"/>
  <c r="T289" i="1" s="1"/>
  <c r="S288" i="1"/>
  <c r="Q288" i="1"/>
  <c r="P288" i="1"/>
  <c r="O288" i="1"/>
  <c r="N288" i="1"/>
  <c r="M288" i="1"/>
  <c r="L288" i="1"/>
  <c r="K288" i="1"/>
  <c r="J288" i="1"/>
  <c r="R288" i="1" s="1"/>
  <c r="T288" i="1" s="1"/>
  <c r="I288" i="1"/>
  <c r="S287" i="1"/>
  <c r="Q287" i="1"/>
  <c r="P287" i="1"/>
  <c r="O287" i="1"/>
  <c r="N287" i="1"/>
  <c r="M287" i="1"/>
  <c r="R287" i="1" s="1"/>
  <c r="T287" i="1" s="1"/>
  <c r="L287" i="1"/>
  <c r="K287" i="1"/>
  <c r="J287" i="1"/>
  <c r="I287" i="1"/>
  <c r="S286" i="1"/>
  <c r="Q286" i="1"/>
  <c r="P286" i="1"/>
  <c r="O286" i="1"/>
  <c r="N286" i="1"/>
  <c r="M286" i="1"/>
  <c r="L286" i="1"/>
  <c r="K286" i="1"/>
  <c r="J286" i="1"/>
  <c r="R286" i="1" s="1"/>
  <c r="T286" i="1" s="1"/>
  <c r="I286" i="1"/>
  <c r="S285" i="1"/>
  <c r="Q285" i="1"/>
  <c r="P285" i="1"/>
  <c r="O285" i="1"/>
  <c r="N285" i="1"/>
  <c r="M285" i="1"/>
  <c r="L285" i="1"/>
  <c r="K285" i="1"/>
  <c r="J285" i="1"/>
  <c r="I285" i="1"/>
  <c r="R285" i="1" s="1"/>
  <c r="T285" i="1" s="1"/>
  <c r="S284" i="1"/>
  <c r="Q284" i="1"/>
  <c r="P284" i="1"/>
  <c r="O284" i="1"/>
  <c r="N284" i="1"/>
  <c r="M284" i="1"/>
  <c r="L284" i="1"/>
  <c r="K284" i="1"/>
  <c r="J284" i="1"/>
  <c r="I284" i="1"/>
  <c r="R284" i="1" s="1"/>
  <c r="T284" i="1" s="1"/>
  <c r="S283" i="1"/>
  <c r="Q283" i="1"/>
  <c r="P283" i="1"/>
  <c r="O283" i="1"/>
  <c r="N283" i="1"/>
  <c r="M283" i="1"/>
  <c r="L283" i="1"/>
  <c r="K283" i="1"/>
  <c r="R283" i="1" s="1"/>
  <c r="T283" i="1" s="1"/>
  <c r="J283" i="1"/>
  <c r="I283" i="1"/>
  <c r="S282" i="1"/>
  <c r="Q282" i="1"/>
  <c r="P282" i="1"/>
  <c r="O282" i="1"/>
  <c r="N282" i="1"/>
  <c r="R282" i="1" s="1"/>
  <c r="T282" i="1" s="1"/>
  <c r="M282" i="1"/>
  <c r="L282" i="1"/>
  <c r="K282" i="1"/>
  <c r="J282" i="1"/>
  <c r="I282" i="1"/>
  <c r="S281" i="1"/>
  <c r="Q281" i="1"/>
  <c r="P281" i="1"/>
  <c r="O281" i="1"/>
  <c r="N281" i="1"/>
  <c r="M281" i="1"/>
  <c r="L281" i="1"/>
  <c r="K281" i="1"/>
  <c r="R281" i="1" s="1"/>
  <c r="T281" i="1" s="1"/>
  <c r="J281" i="1"/>
  <c r="I281" i="1"/>
  <c r="S280" i="1"/>
  <c r="R280" i="1"/>
  <c r="T280" i="1" s="1"/>
  <c r="Q280" i="1"/>
  <c r="P280" i="1"/>
  <c r="O280" i="1"/>
  <c r="N280" i="1"/>
  <c r="M280" i="1"/>
  <c r="L280" i="1"/>
  <c r="K280" i="1"/>
  <c r="J280" i="1"/>
  <c r="I280" i="1"/>
  <c r="S279" i="1"/>
  <c r="Q279" i="1"/>
  <c r="P279" i="1"/>
  <c r="O279" i="1"/>
  <c r="N279" i="1"/>
  <c r="M279" i="1"/>
  <c r="L279" i="1"/>
  <c r="K279" i="1"/>
  <c r="J279" i="1"/>
  <c r="I279" i="1"/>
  <c r="R279" i="1" s="1"/>
  <c r="T279" i="1" s="1"/>
  <c r="S278" i="1"/>
  <c r="Q278" i="1"/>
  <c r="P278" i="1"/>
  <c r="O278" i="1"/>
  <c r="N278" i="1"/>
  <c r="M278" i="1"/>
  <c r="L278" i="1"/>
  <c r="R278" i="1" s="1"/>
  <c r="T278" i="1" s="1"/>
  <c r="K278" i="1"/>
  <c r="J278" i="1"/>
  <c r="I278" i="1"/>
  <c r="S277" i="1"/>
  <c r="Q277" i="1"/>
  <c r="P277" i="1"/>
  <c r="O277" i="1"/>
  <c r="N277" i="1"/>
  <c r="M277" i="1"/>
  <c r="L277" i="1"/>
  <c r="K277" i="1"/>
  <c r="J277" i="1"/>
  <c r="I277" i="1"/>
  <c r="R277" i="1" s="1"/>
  <c r="T277" i="1" s="1"/>
  <c r="S276" i="1"/>
  <c r="Q276" i="1"/>
  <c r="P276" i="1"/>
  <c r="O276" i="1"/>
  <c r="N276" i="1"/>
  <c r="M276" i="1"/>
  <c r="L276" i="1"/>
  <c r="R276" i="1" s="1"/>
  <c r="T276" i="1" s="1"/>
  <c r="K276" i="1"/>
  <c r="J276" i="1"/>
  <c r="I276" i="1"/>
  <c r="S275" i="1"/>
  <c r="Q275" i="1"/>
  <c r="P275" i="1"/>
  <c r="O275" i="1"/>
  <c r="N275" i="1"/>
  <c r="M275" i="1"/>
  <c r="L275" i="1"/>
  <c r="K275" i="1"/>
  <c r="J275" i="1"/>
  <c r="I275" i="1"/>
  <c r="R275" i="1" s="1"/>
  <c r="T275" i="1" s="1"/>
  <c r="S274" i="1"/>
  <c r="Q274" i="1"/>
  <c r="P274" i="1"/>
  <c r="O274" i="1"/>
  <c r="N274" i="1"/>
  <c r="M274" i="1"/>
  <c r="L274" i="1"/>
  <c r="K274" i="1"/>
  <c r="J274" i="1"/>
  <c r="I274" i="1"/>
  <c r="R274" i="1" s="1"/>
  <c r="T274" i="1" s="1"/>
  <c r="S273" i="1"/>
  <c r="Q273" i="1"/>
  <c r="P273" i="1"/>
  <c r="O273" i="1"/>
  <c r="N273" i="1"/>
  <c r="M273" i="1"/>
  <c r="L273" i="1"/>
  <c r="K273" i="1"/>
  <c r="J273" i="1"/>
  <c r="I273" i="1"/>
  <c r="R273" i="1" s="1"/>
  <c r="T273" i="1" s="1"/>
  <c r="S272" i="1"/>
  <c r="Q272" i="1"/>
  <c r="P272" i="1"/>
  <c r="O272" i="1"/>
  <c r="N272" i="1"/>
  <c r="M272" i="1"/>
  <c r="L272" i="1"/>
  <c r="K272" i="1"/>
  <c r="J272" i="1"/>
  <c r="R272" i="1" s="1"/>
  <c r="T272" i="1" s="1"/>
  <c r="I272" i="1"/>
  <c r="S271" i="1"/>
  <c r="Q271" i="1"/>
  <c r="P271" i="1"/>
  <c r="O271" i="1"/>
  <c r="N271" i="1"/>
  <c r="M271" i="1"/>
  <c r="R271" i="1" s="1"/>
  <c r="T271" i="1" s="1"/>
  <c r="L271" i="1"/>
  <c r="K271" i="1"/>
  <c r="J271" i="1"/>
  <c r="I271" i="1"/>
  <c r="S270" i="1"/>
  <c r="Q270" i="1"/>
  <c r="P270" i="1"/>
  <c r="O270" i="1"/>
  <c r="N270" i="1"/>
  <c r="M270" i="1"/>
  <c r="L270" i="1"/>
  <c r="K270" i="1"/>
  <c r="J270" i="1"/>
  <c r="R270" i="1" s="1"/>
  <c r="T270" i="1" s="1"/>
  <c r="I270" i="1"/>
  <c r="S269" i="1"/>
  <c r="Q269" i="1"/>
  <c r="P269" i="1"/>
  <c r="O269" i="1"/>
  <c r="N269" i="1"/>
  <c r="M269" i="1"/>
  <c r="L269" i="1"/>
  <c r="K269" i="1"/>
  <c r="J269" i="1"/>
  <c r="I269" i="1"/>
  <c r="R269" i="1" s="1"/>
  <c r="T269" i="1" s="1"/>
  <c r="S268" i="1"/>
  <c r="Q268" i="1"/>
  <c r="P268" i="1"/>
  <c r="O268" i="1"/>
  <c r="N268" i="1"/>
  <c r="M268" i="1"/>
  <c r="L268" i="1"/>
  <c r="K268" i="1"/>
  <c r="J268" i="1"/>
  <c r="I268" i="1"/>
  <c r="R268" i="1" s="1"/>
  <c r="T268" i="1" s="1"/>
  <c r="S267" i="1"/>
  <c r="Q267" i="1"/>
  <c r="P267" i="1"/>
  <c r="O267" i="1"/>
  <c r="N267" i="1"/>
  <c r="M267" i="1"/>
  <c r="L267" i="1"/>
  <c r="K267" i="1"/>
  <c r="R267" i="1" s="1"/>
  <c r="T267" i="1" s="1"/>
  <c r="J267" i="1"/>
  <c r="I267" i="1"/>
  <c r="S266" i="1"/>
  <c r="Q266" i="1"/>
  <c r="P266" i="1"/>
  <c r="O266" i="1"/>
  <c r="N266" i="1"/>
  <c r="R266" i="1" s="1"/>
  <c r="T266" i="1" s="1"/>
  <c r="M266" i="1"/>
  <c r="L266" i="1"/>
  <c r="K266" i="1"/>
  <c r="J266" i="1"/>
  <c r="I266" i="1"/>
  <c r="S265" i="1"/>
  <c r="Q265" i="1"/>
  <c r="P265" i="1"/>
  <c r="O265" i="1"/>
  <c r="N265" i="1"/>
  <c r="M265" i="1"/>
  <c r="L265" i="1"/>
  <c r="K265" i="1"/>
  <c r="R265" i="1" s="1"/>
  <c r="T265" i="1" s="1"/>
  <c r="J265" i="1"/>
  <c r="I265" i="1"/>
  <c r="S264" i="1"/>
  <c r="R264" i="1"/>
  <c r="T264" i="1" s="1"/>
  <c r="Q264" i="1"/>
  <c r="P264" i="1"/>
  <c r="O264" i="1"/>
  <c r="N264" i="1"/>
  <c r="M264" i="1"/>
  <c r="L264" i="1"/>
  <c r="K264" i="1"/>
  <c r="J264" i="1"/>
  <c r="I264" i="1"/>
  <c r="S263" i="1"/>
  <c r="Q263" i="1"/>
  <c r="P263" i="1"/>
  <c r="O263" i="1"/>
  <c r="N263" i="1"/>
  <c r="M263" i="1"/>
  <c r="L263" i="1"/>
  <c r="K263" i="1"/>
  <c r="J263" i="1"/>
  <c r="I263" i="1"/>
  <c r="R263" i="1" s="1"/>
  <c r="T263" i="1" s="1"/>
  <c r="S262" i="1"/>
  <c r="Q262" i="1"/>
  <c r="P262" i="1"/>
  <c r="O262" i="1"/>
  <c r="N262" i="1"/>
  <c r="M262" i="1"/>
  <c r="L262" i="1"/>
  <c r="R262" i="1" s="1"/>
  <c r="T262" i="1" s="1"/>
  <c r="K262" i="1"/>
  <c r="J262" i="1"/>
  <c r="I262" i="1"/>
  <c r="S261" i="1"/>
  <c r="Q261" i="1"/>
  <c r="P261" i="1"/>
  <c r="O261" i="1"/>
  <c r="N261" i="1"/>
  <c r="M261" i="1"/>
  <c r="L261" i="1"/>
  <c r="K261" i="1"/>
  <c r="J261" i="1"/>
  <c r="I261" i="1"/>
  <c r="R261" i="1" s="1"/>
  <c r="T261" i="1" s="1"/>
  <c r="S260" i="1"/>
  <c r="Q260" i="1"/>
  <c r="P260" i="1"/>
  <c r="O260" i="1"/>
  <c r="N260" i="1"/>
  <c r="M260" i="1"/>
  <c r="L260" i="1"/>
  <c r="R260" i="1" s="1"/>
  <c r="T260" i="1" s="1"/>
  <c r="K260" i="1"/>
  <c r="J260" i="1"/>
  <c r="I260" i="1"/>
  <c r="S259" i="1"/>
  <c r="Q259" i="1"/>
  <c r="P259" i="1"/>
  <c r="O259" i="1"/>
  <c r="N259" i="1"/>
  <c r="M259" i="1"/>
  <c r="L259" i="1"/>
  <c r="K259" i="1"/>
  <c r="J259" i="1"/>
  <c r="I259" i="1"/>
  <c r="R259" i="1" s="1"/>
  <c r="T259" i="1" s="1"/>
  <c r="S258" i="1"/>
  <c r="Q258" i="1"/>
  <c r="P258" i="1"/>
  <c r="O258" i="1"/>
  <c r="N258" i="1"/>
  <c r="M258" i="1"/>
  <c r="L258" i="1"/>
  <c r="K258" i="1"/>
  <c r="J258" i="1"/>
  <c r="I258" i="1"/>
  <c r="R258" i="1" s="1"/>
  <c r="T258" i="1" s="1"/>
  <c r="S257" i="1"/>
  <c r="Q257" i="1"/>
  <c r="P257" i="1"/>
  <c r="O257" i="1"/>
  <c r="N257" i="1"/>
  <c r="M257" i="1"/>
  <c r="L257" i="1"/>
  <c r="K257" i="1"/>
  <c r="J257" i="1"/>
  <c r="I257" i="1"/>
  <c r="R257" i="1" s="1"/>
  <c r="T257" i="1" s="1"/>
  <c r="S256" i="1"/>
  <c r="Q256" i="1"/>
  <c r="P256" i="1"/>
  <c r="O256" i="1"/>
  <c r="N256" i="1"/>
  <c r="M256" i="1"/>
  <c r="L256" i="1"/>
  <c r="K256" i="1"/>
  <c r="J256" i="1"/>
  <c r="R256" i="1" s="1"/>
  <c r="T256" i="1" s="1"/>
  <c r="I256" i="1"/>
  <c r="S255" i="1"/>
  <c r="Q255" i="1"/>
  <c r="P255" i="1"/>
  <c r="O255" i="1"/>
  <c r="N255" i="1"/>
  <c r="M255" i="1"/>
  <c r="R255" i="1" s="1"/>
  <c r="T255" i="1" s="1"/>
  <c r="L255" i="1"/>
  <c r="K255" i="1"/>
  <c r="J255" i="1"/>
  <c r="I255" i="1"/>
  <c r="S254" i="1"/>
  <c r="Q254" i="1"/>
  <c r="P254" i="1"/>
  <c r="O254" i="1"/>
  <c r="N254" i="1"/>
  <c r="M254" i="1"/>
  <c r="L254" i="1"/>
  <c r="K254" i="1"/>
  <c r="J254" i="1"/>
  <c r="R254" i="1" s="1"/>
  <c r="T254" i="1" s="1"/>
  <c r="I254" i="1"/>
  <c r="S253" i="1"/>
  <c r="Q253" i="1"/>
  <c r="P253" i="1"/>
  <c r="O253" i="1"/>
  <c r="N253" i="1"/>
  <c r="M253" i="1"/>
  <c r="L253" i="1"/>
  <c r="K253" i="1"/>
  <c r="J253" i="1"/>
  <c r="I253" i="1"/>
  <c r="R253" i="1" s="1"/>
  <c r="T253" i="1" s="1"/>
  <c r="S252" i="1"/>
  <c r="Q252" i="1"/>
  <c r="P252" i="1"/>
  <c r="O252" i="1"/>
  <c r="N252" i="1"/>
  <c r="M252" i="1"/>
  <c r="L252" i="1"/>
  <c r="K252" i="1"/>
  <c r="J252" i="1"/>
  <c r="I252" i="1"/>
  <c r="R252" i="1" s="1"/>
  <c r="T252" i="1" s="1"/>
  <c r="S251" i="1"/>
  <c r="Q251" i="1"/>
  <c r="P251" i="1"/>
  <c r="O251" i="1"/>
  <c r="N251" i="1"/>
  <c r="M251" i="1"/>
  <c r="L251" i="1"/>
  <c r="K251" i="1"/>
  <c r="R251" i="1" s="1"/>
  <c r="T251" i="1" s="1"/>
  <c r="J251" i="1"/>
  <c r="I251" i="1"/>
  <c r="S250" i="1"/>
  <c r="Q250" i="1"/>
  <c r="P250" i="1"/>
  <c r="O250" i="1"/>
  <c r="N250" i="1"/>
  <c r="R250" i="1" s="1"/>
  <c r="T250" i="1" s="1"/>
  <c r="M250" i="1"/>
  <c r="L250" i="1"/>
  <c r="K250" i="1"/>
  <c r="J250" i="1"/>
  <c r="I250" i="1"/>
  <c r="S249" i="1"/>
  <c r="Q249" i="1"/>
  <c r="P249" i="1"/>
  <c r="O249" i="1"/>
  <c r="N249" i="1"/>
  <c r="M249" i="1"/>
  <c r="L249" i="1"/>
  <c r="K249" i="1"/>
  <c r="R249" i="1" s="1"/>
  <c r="T249" i="1" s="1"/>
  <c r="J249" i="1"/>
  <c r="I249" i="1"/>
  <c r="S248" i="1"/>
  <c r="R248" i="1"/>
  <c r="T248" i="1" s="1"/>
  <c r="Q248" i="1"/>
  <c r="P248" i="1"/>
  <c r="O248" i="1"/>
  <c r="N248" i="1"/>
  <c r="M248" i="1"/>
  <c r="L248" i="1"/>
  <c r="K248" i="1"/>
  <c r="J248" i="1"/>
  <c r="I248" i="1"/>
  <c r="S247" i="1"/>
  <c r="Q247" i="1"/>
  <c r="P247" i="1"/>
  <c r="O247" i="1"/>
  <c r="N247" i="1"/>
  <c r="M247" i="1"/>
  <c r="L247" i="1"/>
  <c r="K247" i="1"/>
  <c r="J247" i="1"/>
  <c r="I247" i="1"/>
  <c r="R247" i="1" s="1"/>
  <c r="T247" i="1" s="1"/>
  <c r="S246" i="1"/>
  <c r="Q246" i="1"/>
  <c r="P246" i="1"/>
  <c r="O246" i="1"/>
  <c r="N246" i="1"/>
  <c r="M246" i="1"/>
  <c r="L246" i="1"/>
  <c r="R246" i="1" s="1"/>
  <c r="T246" i="1" s="1"/>
  <c r="K246" i="1"/>
  <c r="J246" i="1"/>
  <c r="I246" i="1"/>
  <c r="S245" i="1"/>
  <c r="Q245" i="1"/>
  <c r="P245" i="1"/>
  <c r="O245" i="1"/>
  <c r="N245" i="1"/>
  <c r="M245" i="1"/>
  <c r="L245" i="1"/>
  <c r="K245" i="1"/>
  <c r="J245" i="1"/>
  <c r="I245" i="1"/>
  <c r="R245" i="1" s="1"/>
  <c r="T245" i="1" s="1"/>
  <c r="S244" i="1"/>
  <c r="Q244" i="1"/>
  <c r="P244" i="1"/>
  <c r="O244" i="1"/>
  <c r="N244" i="1"/>
  <c r="M244" i="1"/>
  <c r="L244" i="1"/>
  <c r="R244" i="1" s="1"/>
  <c r="T244" i="1" s="1"/>
  <c r="K244" i="1"/>
  <c r="J244" i="1"/>
  <c r="I244" i="1"/>
  <c r="S243" i="1"/>
  <c r="Q243" i="1"/>
  <c r="P243" i="1"/>
  <c r="O243" i="1"/>
  <c r="N243" i="1"/>
  <c r="M243" i="1"/>
  <c r="L243" i="1"/>
  <c r="K243" i="1"/>
  <c r="J243" i="1"/>
  <c r="I243" i="1"/>
  <c r="R243" i="1" s="1"/>
  <c r="T243" i="1" s="1"/>
  <c r="S242" i="1"/>
  <c r="Q242" i="1"/>
  <c r="P242" i="1"/>
  <c r="O242" i="1"/>
  <c r="N242" i="1"/>
  <c r="M242" i="1"/>
  <c r="L242" i="1"/>
  <c r="K242" i="1"/>
  <c r="J242" i="1"/>
  <c r="I242" i="1"/>
  <c r="R242" i="1" s="1"/>
  <c r="T242" i="1" s="1"/>
  <c r="S241" i="1"/>
  <c r="Q241" i="1"/>
  <c r="P241" i="1"/>
  <c r="O241" i="1"/>
  <c r="N241" i="1"/>
  <c r="M241" i="1"/>
  <c r="L241" i="1"/>
  <c r="K241" i="1"/>
  <c r="J241" i="1"/>
  <c r="I241" i="1"/>
  <c r="R241" i="1" s="1"/>
  <c r="T241" i="1" s="1"/>
  <c r="S240" i="1"/>
  <c r="Q240" i="1"/>
  <c r="P240" i="1"/>
  <c r="O240" i="1"/>
  <c r="N240" i="1"/>
  <c r="M240" i="1"/>
  <c r="L240" i="1"/>
  <c r="K240" i="1"/>
  <c r="J240" i="1"/>
  <c r="R240" i="1" s="1"/>
  <c r="T240" i="1" s="1"/>
  <c r="I240" i="1"/>
  <c r="S239" i="1"/>
  <c r="Q239" i="1"/>
  <c r="P239" i="1"/>
  <c r="O239" i="1"/>
  <c r="N239" i="1"/>
  <c r="M239" i="1"/>
  <c r="R239" i="1" s="1"/>
  <c r="T239" i="1" s="1"/>
  <c r="L239" i="1"/>
  <c r="K239" i="1"/>
  <c r="J239" i="1"/>
  <c r="I239" i="1"/>
  <c r="S238" i="1"/>
  <c r="Q238" i="1"/>
  <c r="P238" i="1"/>
  <c r="O238" i="1"/>
  <c r="N238" i="1"/>
  <c r="M238" i="1"/>
  <c r="L238" i="1"/>
  <c r="K238" i="1"/>
  <c r="J238" i="1"/>
  <c r="R238" i="1" s="1"/>
  <c r="T238" i="1" s="1"/>
  <c r="I238" i="1"/>
  <c r="S237" i="1"/>
  <c r="Q237" i="1"/>
  <c r="P237" i="1"/>
  <c r="O237" i="1"/>
  <c r="N237" i="1"/>
  <c r="M237" i="1"/>
  <c r="L237" i="1"/>
  <c r="K237" i="1"/>
  <c r="J237" i="1"/>
  <c r="I237" i="1"/>
  <c r="R237" i="1" s="1"/>
  <c r="T237" i="1" s="1"/>
  <c r="S236" i="1"/>
  <c r="Q236" i="1"/>
  <c r="P236" i="1"/>
  <c r="O236" i="1"/>
  <c r="N236" i="1"/>
  <c r="M236" i="1"/>
  <c r="L236" i="1"/>
  <c r="K236" i="1"/>
  <c r="J236" i="1"/>
  <c r="I236" i="1"/>
  <c r="R236" i="1" s="1"/>
  <c r="T236" i="1" s="1"/>
  <c r="S235" i="1"/>
  <c r="Q235" i="1"/>
  <c r="P235" i="1"/>
  <c r="O235" i="1"/>
  <c r="N235" i="1"/>
  <c r="M235" i="1"/>
  <c r="L235" i="1"/>
  <c r="K235" i="1"/>
  <c r="R235" i="1" s="1"/>
  <c r="T235" i="1" s="1"/>
  <c r="J235" i="1"/>
  <c r="I235" i="1"/>
  <c r="S234" i="1"/>
  <c r="Q234" i="1"/>
  <c r="P234" i="1"/>
  <c r="O234" i="1"/>
  <c r="N234" i="1"/>
  <c r="R234" i="1" s="1"/>
  <c r="T234" i="1" s="1"/>
  <c r="M234" i="1"/>
  <c r="L234" i="1"/>
  <c r="K234" i="1"/>
  <c r="J234" i="1"/>
  <c r="I234" i="1"/>
  <c r="S233" i="1"/>
  <c r="Q233" i="1"/>
  <c r="P233" i="1"/>
  <c r="O233" i="1"/>
  <c r="N233" i="1"/>
  <c r="M233" i="1"/>
  <c r="L233" i="1"/>
  <c r="K233" i="1"/>
  <c r="R233" i="1" s="1"/>
  <c r="T233" i="1" s="1"/>
  <c r="J233" i="1"/>
  <c r="I233" i="1"/>
  <c r="S232" i="1"/>
  <c r="R232" i="1"/>
  <c r="T232" i="1" s="1"/>
  <c r="Q232" i="1"/>
  <c r="P232" i="1"/>
  <c r="O232" i="1"/>
  <c r="N232" i="1"/>
  <c r="M232" i="1"/>
  <c r="L232" i="1"/>
  <c r="K232" i="1"/>
  <c r="J232" i="1"/>
  <c r="I232" i="1"/>
  <c r="S231" i="1"/>
  <c r="Q231" i="1"/>
  <c r="P231" i="1"/>
  <c r="O231" i="1"/>
  <c r="N231" i="1"/>
  <c r="M231" i="1"/>
  <c r="L231" i="1"/>
  <c r="K231" i="1"/>
  <c r="J231" i="1"/>
  <c r="I231" i="1"/>
  <c r="R231" i="1" s="1"/>
  <c r="T231" i="1" s="1"/>
  <c r="S230" i="1"/>
  <c r="Q230" i="1"/>
  <c r="P230" i="1"/>
  <c r="O230" i="1"/>
  <c r="N230" i="1"/>
  <c r="M230" i="1"/>
  <c r="L230" i="1"/>
  <c r="R230" i="1" s="1"/>
  <c r="T230" i="1" s="1"/>
  <c r="K230" i="1"/>
  <c r="J230" i="1"/>
  <c r="I230" i="1"/>
  <c r="S229" i="1"/>
  <c r="Q229" i="1"/>
  <c r="P229" i="1"/>
  <c r="O229" i="1"/>
  <c r="N229" i="1"/>
  <c r="M229" i="1"/>
  <c r="L229" i="1"/>
  <c r="K229" i="1"/>
  <c r="J229" i="1"/>
  <c r="I229" i="1"/>
  <c r="R229" i="1" s="1"/>
  <c r="T229" i="1" s="1"/>
  <c r="S228" i="1"/>
  <c r="Q228" i="1"/>
  <c r="P228" i="1"/>
  <c r="O228" i="1"/>
  <c r="N228" i="1"/>
  <c r="M228" i="1"/>
  <c r="L228" i="1"/>
  <c r="R228" i="1" s="1"/>
  <c r="T228" i="1" s="1"/>
  <c r="K228" i="1"/>
  <c r="J228" i="1"/>
  <c r="I228" i="1"/>
  <c r="S227" i="1"/>
  <c r="Q227" i="1"/>
  <c r="P227" i="1"/>
  <c r="O227" i="1"/>
  <c r="N227" i="1"/>
  <c r="M227" i="1"/>
  <c r="L227" i="1"/>
  <c r="K227" i="1"/>
  <c r="J227" i="1"/>
  <c r="I227" i="1"/>
  <c r="R227" i="1" s="1"/>
  <c r="T227" i="1" s="1"/>
  <c r="S226" i="1"/>
  <c r="Q226" i="1"/>
  <c r="P226" i="1"/>
  <c r="O226" i="1"/>
  <c r="N226" i="1"/>
  <c r="M226" i="1"/>
  <c r="L226" i="1"/>
  <c r="K226" i="1"/>
  <c r="J226" i="1"/>
  <c r="I226" i="1"/>
  <c r="R226" i="1" s="1"/>
  <c r="T226" i="1" s="1"/>
  <c r="S225" i="1"/>
  <c r="Q225" i="1"/>
  <c r="P225" i="1"/>
  <c r="O225" i="1"/>
  <c r="N225" i="1"/>
  <c r="M225" i="1"/>
  <c r="L225" i="1"/>
  <c r="K225" i="1"/>
  <c r="J225" i="1"/>
  <c r="I225" i="1"/>
  <c r="R225" i="1" s="1"/>
  <c r="T225" i="1" s="1"/>
  <c r="S224" i="1"/>
  <c r="Q224" i="1"/>
  <c r="P224" i="1"/>
  <c r="O224" i="1"/>
  <c r="N224" i="1"/>
  <c r="M224" i="1"/>
  <c r="L224" i="1"/>
  <c r="K224" i="1"/>
  <c r="J224" i="1"/>
  <c r="R224" i="1" s="1"/>
  <c r="T224" i="1" s="1"/>
  <c r="I224" i="1"/>
  <c r="S223" i="1"/>
  <c r="Q223" i="1"/>
  <c r="P223" i="1"/>
  <c r="O223" i="1"/>
  <c r="N223" i="1"/>
  <c r="M223" i="1"/>
  <c r="R223" i="1" s="1"/>
  <c r="T223" i="1" s="1"/>
  <c r="L223" i="1"/>
  <c r="K223" i="1"/>
  <c r="J223" i="1"/>
  <c r="I223" i="1"/>
  <c r="S222" i="1"/>
  <c r="Q222" i="1"/>
  <c r="P222" i="1"/>
  <c r="O222" i="1"/>
  <c r="N222" i="1"/>
  <c r="M222" i="1"/>
  <c r="L222" i="1"/>
  <c r="K222" i="1"/>
  <c r="J222" i="1"/>
  <c r="R222" i="1" s="1"/>
  <c r="T222" i="1" s="1"/>
  <c r="I222" i="1"/>
  <c r="S221" i="1"/>
  <c r="Q221" i="1"/>
  <c r="P221" i="1"/>
  <c r="O221" i="1"/>
  <c r="N221" i="1"/>
  <c r="M221" i="1"/>
  <c r="L221" i="1"/>
  <c r="K221" i="1"/>
  <c r="J221" i="1"/>
  <c r="I221" i="1"/>
  <c r="R221" i="1" s="1"/>
  <c r="T221" i="1" s="1"/>
  <c r="S220" i="1"/>
  <c r="Q220" i="1"/>
  <c r="P220" i="1"/>
  <c r="O220" i="1"/>
  <c r="N220" i="1"/>
  <c r="M220" i="1"/>
  <c r="L220" i="1"/>
  <c r="K220" i="1"/>
  <c r="J220" i="1"/>
  <c r="I220" i="1"/>
  <c r="R220" i="1" s="1"/>
  <c r="T220" i="1" s="1"/>
  <c r="S219" i="1"/>
  <c r="Q219" i="1"/>
  <c r="P219" i="1"/>
  <c r="O219" i="1"/>
  <c r="N219" i="1"/>
  <c r="M219" i="1"/>
  <c r="L219" i="1"/>
  <c r="K219" i="1"/>
  <c r="R219" i="1" s="1"/>
  <c r="T219" i="1" s="1"/>
  <c r="J219" i="1"/>
  <c r="I219" i="1"/>
  <c r="S218" i="1"/>
  <c r="Q218" i="1"/>
  <c r="P218" i="1"/>
  <c r="O218" i="1"/>
  <c r="N218" i="1"/>
  <c r="R218" i="1" s="1"/>
  <c r="T218" i="1" s="1"/>
  <c r="M218" i="1"/>
  <c r="L218" i="1"/>
  <c r="K218" i="1"/>
  <c r="J218" i="1"/>
  <c r="I218" i="1"/>
  <c r="S217" i="1"/>
  <c r="Q217" i="1"/>
  <c r="P217" i="1"/>
  <c r="O217" i="1"/>
  <c r="N217" i="1"/>
  <c r="M217" i="1"/>
  <c r="L217" i="1"/>
  <c r="K217" i="1"/>
  <c r="R217" i="1" s="1"/>
  <c r="T217" i="1" s="1"/>
  <c r="J217" i="1"/>
  <c r="I217" i="1"/>
  <c r="S216" i="1"/>
  <c r="R216" i="1"/>
  <c r="T216" i="1" s="1"/>
  <c r="Q216" i="1"/>
  <c r="P216" i="1"/>
  <c r="O216" i="1"/>
  <c r="N216" i="1"/>
  <c r="M216" i="1"/>
  <c r="L216" i="1"/>
  <c r="K216" i="1"/>
  <c r="J216" i="1"/>
  <c r="I216" i="1"/>
  <c r="S215" i="1"/>
  <c r="Q215" i="1"/>
  <c r="P215" i="1"/>
  <c r="O215" i="1"/>
  <c r="N215" i="1"/>
  <c r="M215" i="1"/>
  <c r="L215" i="1"/>
  <c r="K215" i="1"/>
  <c r="J215" i="1"/>
  <c r="I215" i="1"/>
  <c r="R215" i="1" s="1"/>
  <c r="T215" i="1" s="1"/>
  <c r="S214" i="1"/>
  <c r="Q214" i="1"/>
  <c r="P214" i="1"/>
  <c r="O214" i="1"/>
  <c r="N214" i="1"/>
  <c r="M214" i="1"/>
  <c r="L214" i="1"/>
  <c r="R214" i="1" s="1"/>
  <c r="T214" i="1" s="1"/>
  <c r="K214" i="1"/>
  <c r="J214" i="1"/>
  <c r="I214" i="1"/>
  <c r="S213" i="1"/>
  <c r="Q213" i="1"/>
  <c r="P213" i="1"/>
  <c r="O213" i="1"/>
  <c r="N213" i="1"/>
  <c r="M213" i="1"/>
  <c r="L213" i="1"/>
  <c r="K213" i="1"/>
  <c r="J213" i="1"/>
  <c r="I213" i="1"/>
  <c r="R213" i="1" s="1"/>
  <c r="T213" i="1" s="1"/>
  <c r="S212" i="1"/>
  <c r="Q212" i="1"/>
  <c r="P212" i="1"/>
  <c r="O212" i="1"/>
  <c r="N212" i="1"/>
  <c r="M212" i="1"/>
  <c r="L212" i="1"/>
  <c r="R212" i="1" s="1"/>
  <c r="T212" i="1" s="1"/>
  <c r="K212" i="1"/>
  <c r="J212" i="1"/>
  <c r="I212" i="1"/>
  <c r="S211" i="1"/>
  <c r="Q211" i="1"/>
  <c r="P211" i="1"/>
  <c r="O211" i="1"/>
  <c r="N211" i="1"/>
  <c r="M211" i="1"/>
  <c r="L211" i="1"/>
  <c r="K211" i="1"/>
  <c r="J211" i="1"/>
  <c r="I211" i="1"/>
  <c r="R211" i="1" s="1"/>
  <c r="T211" i="1" s="1"/>
  <c r="S210" i="1"/>
  <c r="Q210" i="1"/>
  <c r="P210" i="1"/>
  <c r="O210" i="1"/>
  <c r="N210" i="1"/>
  <c r="M210" i="1"/>
  <c r="L210" i="1"/>
  <c r="K210" i="1"/>
  <c r="J210" i="1"/>
  <c r="I210" i="1"/>
  <c r="R210" i="1" s="1"/>
  <c r="T210" i="1" s="1"/>
  <c r="S209" i="1"/>
  <c r="Q209" i="1"/>
  <c r="P209" i="1"/>
  <c r="O209" i="1"/>
  <c r="N209" i="1"/>
  <c r="M209" i="1"/>
  <c r="L209" i="1"/>
  <c r="K209" i="1"/>
  <c r="J209" i="1"/>
  <c r="I209" i="1"/>
  <c r="R209" i="1" s="1"/>
  <c r="T209" i="1" s="1"/>
  <c r="S208" i="1"/>
  <c r="Q208" i="1"/>
  <c r="P208" i="1"/>
  <c r="O208" i="1"/>
  <c r="N208" i="1"/>
  <c r="M208" i="1"/>
  <c r="L208" i="1"/>
  <c r="K208" i="1"/>
  <c r="J208" i="1"/>
  <c r="R208" i="1" s="1"/>
  <c r="T208" i="1" s="1"/>
  <c r="I208" i="1"/>
  <c r="S207" i="1"/>
  <c r="Q207" i="1"/>
  <c r="P207" i="1"/>
  <c r="O207" i="1"/>
  <c r="N207" i="1"/>
  <c r="M207" i="1"/>
  <c r="R207" i="1" s="1"/>
  <c r="T207" i="1" s="1"/>
  <c r="L207" i="1"/>
  <c r="K207" i="1"/>
  <c r="J207" i="1"/>
  <c r="I207" i="1"/>
  <c r="S206" i="1"/>
  <c r="Q206" i="1"/>
  <c r="P206" i="1"/>
  <c r="O206" i="1"/>
  <c r="N206" i="1"/>
  <c r="M206" i="1"/>
  <c r="L206" i="1"/>
  <c r="K206" i="1"/>
  <c r="J206" i="1"/>
  <c r="R206" i="1" s="1"/>
  <c r="T206" i="1" s="1"/>
  <c r="I206" i="1"/>
  <c r="S205" i="1"/>
  <c r="Q205" i="1"/>
  <c r="P205" i="1"/>
  <c r="O205" i="1"/>
  <c r="N205" i="1"/>
  <c r="M205" i="1"/>
  <c r="L205" i="1"/>
  <c r="K205" i="1"/>
  <c r="J205" i="1"/>
  <c r="I205" i="1"/>
  <c r="R205" i="1" s="1"/>
  <c r="T205" i="1" s="1"/>
  <c r="S204" i="1"/>
  <c r="Q204" i="1"/>
  <c r="P204" i="1"/>
  <c r="O204" i="1"/>
  <c r="N204" i="1"/>
  <c r="M204" i="1"/>
  <c r="L204" i="1"/>
  <c r="K204" i="1"/>
  <c r="J204" i="1"/>
  <c r="I204" i="1"/>
  <c r="R204" i="1" s="1"/>
  <c r="T204" i="1" s="1"/>
  <c r="S203" i="1"/>
  <c r="Q203" i="1"/>
  <c r="P203" i="1"/>
  <c r="O203" i="1"/>
  <c r="N203" i="1"/>
  <c r="M203" i="1"/>
  <c r="L203" i="1"/>
  <c r="K203" i="1"/>
  <c r="R203" i="1" s="1"/>
  <c r="T203" i="1" s="1"/>
  <c r="J203" i="1"/>
  <c r="I203" i="1"/>
  <c r="S202" i="1"/>
  <c r="Q202" i="1"/>
  <c r="P202" i="1"/>
  <c r="O202" i="1"/>
  <c r="N202" i="1"/>
  <c r="R202" i="1" s="1"/>
  <c r="T202" i="1" s="1"/>
  <c r="M202" i="1"/>
  <c r="L202" i="1"/>
  <c r="K202" i="1"/>
  <c r="J202" i="1"/>
  <c r="I202" i="1"/>
  <c r="S201" i="1"/>
  <c r="Q201" i="1"/>
  <c r="P201" i="1"/>
  <c r="O201" i="1"/>
  <c r="N201" i="1"/>
  <c r="M201" i="1"/>
  <c r="L201" i="1"/>
  <c r="K201" i="1"/>
  <c r="R201" i="1" s="1"/>
  <c r="T201" i="1" s="1"/>
  <c r="J201" i="1"/>
  <c r="I201" i="1"/>
  <c r="S200" i="1"/>
  <c r="Q200" i="1"/>
  <c r="P200" i="1"/>
  <c r="O200" i="1"/>
  <c r="N200" i="1"/>
  <c r="M200" i="1"/>
  <c r="L200" i="1"/>
  <c r="K200" i="1"/>
  <c r="R200" i="1" s="1"/>
  <c r="T200" i="1" s="1"/>
  <c r="J200" i="1"/>
  <c r="I200" i="1"/>
  <c r="U200" i="21"/>
  <c r="S200" i="21"/>
  <c r="Q200" i="21"/>
  <c r="P200" i="21"/>
  <c r="O200" i="21"/>
  <c r="N200" i="21"/>
  <c r="M200" i="21"/>
  <c r="L200" i="21"/>
  <c r="K200" i="21"/>
  <c r="J200" i="21"/>
  <c r="R200" i="21" s="1"/>
  <c r="T200" i="21" s="1"/>
  <c r="I200" i="21"/>
  <c r="U199" i="21"/>
  <c r="S199" i="21"/>
  <c r="Q199" i="21"/>
  <c r="P199" i="21"/>
  <c r="O199" i="21"/>
  <c r="N199" i="21"/>
  <c r="M199" i="21"/>
  <c r="L199" i="21"/>
  <c r="K199" i="21"/>
  <c r="J199" i="21"/>
  <c r="I199" i="21"/>
  <c r="R199" i="21" s="1"/>
  <c r="T199" i="21" s="1"/>
  <c r="U198" i="21"/>
  <c r="S198" i="21"/>
  <c r="Q198" i="21"/>
  <c r="P198" i="21"/>
  <c r="R198" i="21" s="1"/>
  <c r="T198" i="21" s="1"/>
  <c r="O198" i="21"/>
  <c r="N198" i="21"/>
  <c r="M198" i="21"/>
  <c r="L198" i="21"/>
  <c r="K198" i="21"/>
  <c r="J198" i="21"/>
  <c r="I198" i="21"/>
  <c r="U197" i="21"/>
  <c r="S197" i="21"/>
  <c r="Q197" i="21"/>
  <c r="P197" i="21"/>
  <c r="O197" i="21"/>
  <c r="N197" i="21"/>
  <c r="M197" i="21"/>
  <c r="L197" i="21"/>
  <c r="K197" i="21"/>
  <c r="J197" i="21"/>
  <c r="I197" i="21"/>
  <c r="R197" i="21" s="1"/>
  <c r="T197" i="21" s="1"/>
  <c r="U196" i="21"/>
  <c r="S196" i="21"/>
  <c r="Q196" i="21"/>
  <c r="P196" i="21"/>
  <c r="O196" i="21"/>
  <c r="N196" i="21"/>
  <c r="M196" i="21"/>
  <c r="L196" i="21"/>
  <c r="K196" i="21"/>
  <c r="J196" i="21"/>
  <c r="R196" i="21" s="1"/>
  <c r="T196" i="21" s="1"/>
  <c r="I196" i="21"/>
  <c r="U195" i="21"/>
  <c r="S195" i="21"/>
  <c r="Q195" i="21"/>
  <c r="P195" i="21"/>
  <c r="O195" i="21"/>
  <c r="N195" i="21"/>
  <c r="M195" i="21"/>
  <c r="L195" i="21"/>
  <c r="K195" i="21"/>
  <c r="J195" i="21"/>
  <c r="I195" i="21"/>
  <c r="R195" i="21" s="1"/>
  <c r="T195" i="21" s="1"/>
  <c r="U194" i="21"/>
  <c r="S194" i="21"/>
  <c r="Q194" i="21"/>
  <c r="P194" i="21"/>
  <c r="O194" i="21"/>
  <c r="N194" i="21"/>
  <c r="M194" i="21"/>
  <c r="L194" i="21"/>
  <c r="R194" i="21" s="1"/>
  <c r="T194" i="21" s="1"/>
  <c r="K194" i="21"/>
  <c r="J194" i="21"/>
  <c r="I194" i="21"/>
  <c r="U193" i="21"/>
  <c r="S193" i="21"/>
  <c r="Q193" i="21"/>
  <c r="R193" i="21" s="1"/>
  <c r="T193" i="21" s="1"/>
  <c r="P193" i="21"/>
  <c r="O193" i="21"/>
  <c r="N193" i="21"/>
  <c r="M193" i="21"/>
  <c r="L193" i="21"/>
  <c r="K193" i="21"/>
  <c r="J193" i="21"/>
  <c r="I193" i="21"/>
  <c r="U192" i="21"/>
  <c r="S192" i="21"/>
  <c r="Q192" i="21"/>
  <c r="P192" i="21"/>
  <c r="O192" i="21"/>
  <c r="N192" i="21"/>
  <c r="R192" i="21" s="1"/>
  <c r="T192" i="21" s="1"/>
  <c r="M192" i="21"/>
  <c r="L192" i="21"/>
  <c r="K192" i="21"/>
  <c r="J192" i="21"/>
  <c r="I192" i="21"/>
  <c r="U191" i="21"/>
  <c r="S191" i="21"/>
  <c r="Q191" i="21"/>
  <c r="P191" i="21"/>
  <c r="O191" i="21"/>
  <c r="N191" i="21"/>
  <c r="M191" i="21"/>
  <c r="L191" i="21"/>
  <c r="K191" i="21"/>
  <c r="J191" i="21"/>
  <c r="I191" i="21"/>
  <c r="R191" i="21" s="1"/>
  <c r="T191" i="21" s="1"/>
  <c r="U190" i="21"/>
  <c r="S190" i="21"/>
  <c r="Q190" i="21"/>
  <c r="P190" i="21"/>
  <c r="O190" i="21"/>
  <c r="N190" i="21"/>
  <c r="M190" i="21"/>
  <c r="L190" i="21"/>
  <c r="K190" i="21"/>
  <c r="J190" i="21"/>
  <c r="I190" i="21"/>
  <c r="R190" i="21" s="1"/>
  <c r="T190" i="21" s="1"/>
  <c r="U189" i="21"/>
  <c r="S189" i="21"/>
  <c r="Q189" i="21"/>
  <c r="P189" i="21"/>
  <c r="O189" i="21"/>
  <c r="N189" i="21"/>
  <c r="M189" i="21"/>
  <c r="L189" i="21"/>
  <c r="K189" i="21"/>
  <c r="J189" i="21"/>
  <c r="I189" i="21"/>
  <c r="R189" i="21" s="1"/>
  <c r="T189" i="21" s="1"/>
  <c r="U188" i="21"/>
  <c r="S188" i="21"/>
  <c r="R188" i="21"/>
  <c r="T188" i="21" s="1"/>
  <c r="Q188" i="21"/>
  <c r="P188" i="21"/>
  <c r="O188" i="21"/>
  <c r="N188" i="21"/>
  <c r="M188" i="21"/>
  <c r="L188" i="21"/>
  <c r="K188" i="21"/>
  <c r="J188" i="21"/>
  <c r="I188" i="21"/>
  <c r="U187" i="21"/>
  <c r="S187" i="21"/>
  <c r="Q187" i="21"/>
  <c r="P187" i="21"/>
  <c r="O187" i="21"/>
  <c r="N187" i="21"/>
  <c r="M187" i="21"/>
  <c r="L187" i="21"/>
  <c r="K187" i="21"/>
  <c r="J187" i="21"/>
  <c r="I187" i="21"/>
  <c r="R187" i="21" s="1"/>
  <c r="T187" i="21" s="1"/>
  <c r="U186" i="21"/>
  <c r="S186" i="21"/>
  <c r="Q186" i="21"/>
  <c r="P186" i="21"/>
  <c r="O186" i="21"/>
  <c r="N186" i="21"/>
  <c r="M186" i="21"/>
  <c r="L186" i="21"/>
  <c r="K186" i="21"/>
  <c r="J186" i="21"/>
  <c r="I186" i="21"/>
  <c r="R186" i="21" s="1"/>
  <c r="T186" i="21" s="1"/>
  <c r="U185" i="21"/>
  <c r="S185" i="21"/>
  <c r="Q185" i="21"/>
  <c r="P185" i="21"/>
  <c r="O185" i="21"/>
  <c r="N185" i="21"/>
  <c r="M185" i="21"/>
  <c r="L185" i="21"/>
  <c r="K185" i="21"/>
  <c r="J185" i="21"/>
  <c r="I185" i="21"/>
  <c r="R185" i="21" s="1"/>
  <c r="T185" i="21" s="1"/>
  <c r="U184" i="21"/>
  <c r="S184" i="21"/>
  <c r="Q184" i="21"/>
  <c r="P184" i="21"/>
  <c r="O184" i="21"/>
  <c r="N184" i="21"/>
  <c r="M184" i="21"/>
  <c r="L184" i="21"/>
  <c r="K184" i="21"/>
  <c r="J184" i="21"/>
  <c r="R184" i="21" s="1"/>
  <c r="T184" i="21" s="1"/>
  <c r="I184" i="21"/>
  <c r="U183" i="21"/>
  <c r="S183" i="21"/>
  <c r="Q183" i="21"/>
  <c r="P183" i="21"/>
  <c r="O183" i="21"/>
  <c r="N183" i="21"/>
  <c r="M183" i="21"/>
  <c r="L183" i="21"/>
  <c r="K183" i="21"/>
  <c r="J183" i="21"/>
  <c r="I183" i="21"/>
  <c r="R183" i="21" s="1"/>
  <c r="T183" i="21" s="1"/>
  <c r="U182" i="21"/>
  <c r="S182" i="21"/>
  <c r="Q182" i="21"/>
  <c r="P182" i="21"/>
  <c r="R182" i="21" s="1"/>
  <c r="T182" i="21" s="1"/>
  <c r="O182" i="21"/>
  <c r="N182" i="21"/>
  <c r="M182" i="21"/>
  <c r="L182" i="21"/>
  <c r="K182" i="21"/>
  <c r="J182" i="21"/>
  <c r="I182" i="21"/>
  <c r="U181" i="21"/>
  <c r="S181" i="21"/>
  <c r="Q181" i="21"/>
  <c r="P181" i="21"/>
  <c r="O181" i="21"/>
  <c r="N181" i="21"/>
  <c r="M181" i="21"/>
  <c r="L181" i="21"/>
  <c r="K181" i="21"/>
  <c r="J181" i="21"/>
  <c r="I181" i="21"/>
  <c r="R181" i="21" s="1"/>
  <c r="T181" i="21" s="1"/>
  <c r="U180" i="21"/>
  <c r="S180" i="21"/>
  <c r="Q180" i="21"/>
  <c r="P180" i="21"/>
  <c r="O180" i="21"/>
  <c r="N180" i="21"/>
  <c r="M180" i="21"/>
  <c r="L180" i="21"/>
  <c r="K180" i="21"/>
  <c r="J180" i="21"/>
  <c r="R180" i="21" s="1"/>
  <c r="T180" i="21" s="1"/>
  <c r="I180" i="21"/>
  <c r="U179" i="21"/>
  <c r="S179" i="21"/>
  <c r="Q179" i="21"/>
  <c r="P179" i="21"/>
  <c r="O179" i="21"/>
  <c r="N179" i="21"/>
  <c r="M179" i="21"/>
  <c r="L179" i="21"/>
  <c r="K179" i="21"/>
  <c r="J179" i="21"/>
  <c r="I179" i="21"/>
  <c r="R179" i="21" s="1"/>
  <c r="T179" i="21" s="1"/>
  <c r="U178" i="21"/>
  <c r="S178" i="21"/>
  <c r="Q178" i="21"/>
  <c r="P178" i="21"/>
  <c r="O178" i="21"/>
  <c r="N178" i="21"/>
  <c r="M178" i="21"/>
  <c r="L178" i="21"/>
  <c r="R178" i="21" s="1"/>
  <c r="T178" i="21" s="1"/>
  <c r="K178" i="21"/>
  <c r="J178" i="21"/>
  <c r="I178" i="21"/>
  <c r="U177" i="21"/>
  <c r="S177" i="21"/>
  <c r="Q177" i="21"/>
  <c r="R177" i="21" s="1"/>
  <c r="T177" i="21" s="1"/>
  <c r="P177" i="21"/>
  <c r="O177" i="21"/>
  <c r="N177" i="21"/>
  <c r="M177" i="21"/>
  <c r="L177" i="21"/>
  <c r="K177" i="21"/>
  <c r="J177" i="21"/>
  <c r="I177" i="21"/>
  <c r="U176" i="21"/>
  <c r="S176" i="21"/>
  <c r="Q176" i="21"/>
  <c r="P176" i="21"/>
  <c r="O176" i="21"/>
  <c r="N176" i="21"/>
  <c r="R176" i="21" s="1"/>
  <c r="T176" i="21" s="1"/>
  <c r="M176" i="21"/>
  <c r="L176" i="21"/>
  <c r="K176" i="21"/>
  <c r="J176" i="21"/>
  <c r="I176" i="21"/>
  <c r="U175" i="21"/>
  <c r="S175" i="21"/>
  <c r="Q175" i="21"/>
  <c r="P175" i="21"/>
  <c r="O175" i="21"/>
  <c r="N175" i="21"/>
  <c r="M175" i="21"/>
  <c r="L175" i="21"/>
  <c r="K175" i="21"/>
  <c r="J175" i="21"/>
  <c r="I175" i="21"/>
  <c r="R175" i="21" s="1"/>
  <c r="T175" i="21" s="1"/>
  <c r="U174" i="21"/>
  <c r="S174" i="21"/>
  <c r="Q174" i="21"/>
  <c r="P174" i="21"/>
  <c r="O174" i="21"/>
  <c r="N174" i="21"/>
  <c r="M174" i="21"/>
  <c r="L174" i="21"/>
  <c r="K174" i="21"/>
  <c r="J174" i="21"/>
  <c r="I174" i="21"/>
  <c r="R174" i="21" s="1"/>
  <c r="T174" i="21" s="1"/>
  <c r="U173" i="21"/>
  <c r="S173" i="21"/>
  <c r="Q173" i="21"/>
  <c r="P173" i="21"/>
  <c r="O173" i="21"/>
  <c r="N173" i="21"/>
  <c r="M173" i="21"/>
  <c r="L173" i="21"/>
  <c r="K173" i="21"/>
  <c r="J173" i="21"/>
  <c r="I173" i="21"/>
  <c r="R173" i="21" s="1"/>
  <c r="T173" i="21" s="1"/>
  <c r="U172" i="21"/>
  <c r="S172" i="21"/>
  <c r="R172" i="21"/>
  <c r="T172" i="21" s="1"/>
  <c r="Q172" i="21"/>
  <c r="P172" i="21"/>
  <c r="O172" i="21"/>
  <c r="N172" i="21"/>
  <c r="M172" i="21"/>
  <c r="L172" i="21"/>
  <c r="K172" i="21"/>
  <c r="J172" i="21"/>
  <c r="I172" i="21"/>
  <c r="U171" i="21"/>
  <c r="S171" i="21"/>
  <c r="Q171" i="21"/>
  <c r="P171" i="21"/>
  <c r="O171" i="21"/>
  <c r="N171" i="21"/>
  <c r="M171" i="21"/>
  <c r="L171" i="21"/>
  <c r="K171" i="21"/>
  <c r="J171" i="21"/>
  <c r="I171" i="21"/>
  <c r="R171" i="21" s="1"/>
  <c r="T171" i="21" s="1"/>
  <c r="U170" i="21"/>
  <c r="S170" i="21"/>
  <c r="Q170" i="21"/>
  <c r="P170" i="21"/>
  <c r="O170" i="21"/>
  <c r="N170" i="21"/>
  <c r="M170" i="21"/>
  <c r="L170" i="21"/>
  <c r="K170" i="21"/>
  <c r="J170" i="21"/>
  <c r="I170" i="21"/>
  <c r="R170" i="21" s="1"/>
  <c r="T170" i="21" s="1"/>
  <c r="U169" i="21"/>
  <c r="S169" i="21"/>
  <c r="Q169" i="21"/>
  <c r="P169" i="21"/>
  <c r="O169" i="21"/>
  <c r="N169" i="21"/>
  <c r="M169" i="21"/>
  <c r="L169" i="21"/>
  <c r="K169" i="21"/>
  <c r="J169" i="21"/>
  <c r="I169" i="21"/>
  <c r="R169" i="21" s="1"/>
  <c r="T169" i="21" s="1"/>
  <c r="U168" i="21"/>
  <c r="S168" i="21"/>
  <c r="Q168" i="21"/>
  <c r="P168" i="21"/>
  <c r="O168" i="21"/>
  <c r="N168" i="21"/>
  <c r="M168" i="21"/>
  <c r="L168" i="21"/>
  <c r="K168" i="21"/>
  <c r="J168" i="21"/>
  <c r="R168" i="21" s="1"/>
  <c r="T168" i="21" s="1"/>
  <c r="I168" i="21"/>
  <c r="U167" i="21"/>
  <c r="S167" i="21"/>
  <c r="Q167" i="21"/>
  <c r="P167" i="21"/>
  <c r="O167" i="21"/>
  <c r="N167" i="21"/>
  <c r="M167" i="21"/>
  <c r="L167" i="21"/>
  <c r="K167" i="21"/>
  <c r="J167" i="21"/>
  <c r="R167" i="21" s="1"/>
  <c r="T167" i="21" s="1"/>
  <c r="I167" i="21"/>
  <c r="U166" i="21"/>
  <c r="S166" i="21"/>
  <c r="Q166" i="21"/>
  <c r="P166" i="21"/>
  <c r="R166" i="21" s="1"/>
  <c r="T166" i="21" s="1"/>
  <c r="O166" i="21"/>
  <c r="N166" i="21"/>
  <c r="M166" i="21"/>
  <c r="L166" i="21"/>
  <c r="K166" i="21"/>
  <c r="J166" i="21"/>
  <c r="I166" i="21"/>
  <c r="U165" i="21"/>
  <c r="S165" i="21"/>
  <c r="Q165" i="21"/>
  <c r="P165" i="21"/>
  <c r="O165" i="21"/>
  <c r="N165" i="21"/>
  <c r="M165" i="21"/>
  <c r="L165" i="21"/>
  <c r="K165" i="21"/>
  <c r="J165" i="21"/>
  <c r="I165" i="21"/>
  <c r="R165" i="21" s="1"/>
  <c r="T165" i="21" s="1"/>
  <c r="U164" i="21"/>
  <c r="S164" i="21"/>
  <c r="Q164" i="21"/>
  <c r="P164" i="21"/>
  <c r="O164" i="21"/>
  <c r="N164" i="21"/>
  <c r="M164" i="21"/>
  <c r="L164" i="21"/>
  <c r="K164" i="21"/>
  <c r="J164" i="21"/>
  <c r="R164" i="21" s="1"/>
  <c r="T164" i="21" s="1"/>
  <c r="I164" i="21"/>
  <c r="U163" i="21"/>
  <c r="S163" i="21"/>
  <c r="Q163" i="21"/>
  <c r="P163" i="21"/>
  <c r="O163" i="21"/>
  <c r="N163" i="21"/>
  <c r="M163" i="21"/>
  <c r="L163" i="21"/>
  <c r="K163" i="21"/>
  <c r="J163" i="21"/>
  <c r="I163" i="21"/>
  <c r="R163" i="21" s="1"/>
  <c r="T163" i="21" s="1"/>
  <c r="U162" i="21"/>
  <c r="S162" i="21"/>
  <c r="Q162" i="21"/>
  <c r="P162" i="21"/>
  <c r="O162" i="21"/>
  <c r="N162" i="21"/>
  <c r="M162" i="21"/>
  <c r="L162" i="21"/>
  <c r="R162" i="21" s="1"/>
  <c r="T162" i="21" s="1"/>
  <c r="K162" i="21"/>
  <c r="J162" i="21"/>
  <c r="I162" i="21"/>
  <c r="U161" i="21"/>
  <c r="S161" i="21"/>
  <c r="Q161" i="21"/>
  <c r="R161" i="21" s="1"/>
  <c r="T161" i="21" s="1"/>
  <c r="P161" i="21"/>
  <c r="O161" i="21"/>
  <c r="N161" i="21"/>
  <c r="M161" i="21"/>
  <c r="L161" i="21"/>
  <c r="K161" i="21"/>
  <c r="J161" i="21"/>
  <c r="I161" i="21"/>
  <c r="U160" i="21"/>
  <c r="S160" i="21"/>
  <c r="Q160" i="21"/>
  <c r="P160" i="21"/>
  <c r="O160" i="21"/>
  <c r="N160" i="21"/>
  <c r="R160" i="21" s="1"/>
  <c r="T160" i="21" s="1"/>
  <c r="M160" i="21"/>
  <c r="L160" i="21"/>
  <c r="K160" i="21"/>
  <c r="J160" i="21"/>
  <c r="I160" i="21"/>
  <c r="U159" i="21"/>
  <c r="S159" i="21"/>
  <c r="Q159" i="21"/>
  <c r="P159" i="21"/>
  <c r="O159" i="21"/>
  <c r="N159" i="21"/>
  <c r="M159" i="21"/>
  <c r="L159" i="21"/>
  <c r="K159" i="21"/>
  <c r="J159" i="21"/>
  <c r="I159" i="21"/>
  <c r="R159" i="21" s="1"/>
  <c r="T159" i="21" s="1"/>
  <c r="U158" i="21"/>
  <c r="S158" i="21"/>
  <c r="Q158" i="21"/>
  <c r="P158" i="21"/>
  <c r="O158" i="21"/>
  <c r="N158" i="21"/>
  <c r="M158" i="21"/>
  <c r="L158" i="21"/>
  <c r="K158" i="21"/>
  <c r="J158" i="21"/>
  <c r="I158" i="21"/>
  <c r="R158" i="21" s="1"/>
  <c r="T158" i="21" s="1"/>
  <c r="U157" i="21"/>
  <c r="S157" i="21"/>
  <c r="Q157" i="21"/>
  <c r="P157" i="21"/>
  <c r="O157" i="21"/>
  <c r="N157" i="21"/>
  <c r="M157" i="21"/>
  <c r="L157" i="21"/>
  <c r="K157" i="21"/>
  <c r="J157" i="21"/>
  <c r="I157" i="21"/>
  <c r="R157" i="21" s="1"/>
  <c r="T157" i="21" s="1"/>
  <c r="U156" i="21"/>
  <c r="S156" i="21"/>
  <c r="R156" i="21"/>
  <c r="T156" i="21" s="1"/>
  <c r="Q156" i="21"/>
  <c r="P156" i="21"/>
  <c r="O156" i="21"/>
  <c r="N156" i="21"/>
  <c r="M156" i="21"/>
  <c r="L156" i="21"/>
  <c r="K156" i="21"/>
  <c r="J156" i="21"/>
  <c r="I156" i="21"/>
  <c r="U155" i="21"/>
  <c r="S155" i="21"/>
  <c r="Q155" i="21"/>
  <c r="P155" i="21"/>
  <c r="O155" i="21"/>
  <c r="N155" i="21"/>
  <c r="M155" i="21"/>
  <c r="L155" i="21"/>
  <c r="K155" i="21"/>
  <c r="J155" i="21"/>
  <c r="I155" i="21"/>
  <c r="R155" i="21" s="1"/>
  <c r="T155" i="21" s="1"/>
  <c r="U154" i="21"/>
  <c r="S154" i="21"/>
  <c r="Q154" i="21"/>
  <c r="P154" i="21"/>
  <c r="O154" i="21"/>
  <c r="N154" i="21"/>
  <c r="M154" i="21"/>
  <c r="L154" i="21"/>
  <c r="K154" i="21"/>
  <c r="J154" i="21"/>
  <c r="I154" i="21"/>
  <c r="R154" i="21" s="1"/>
  <c r="T154" i="21" s="1"/>
  <c r="U153" i="21"/>
  <c r="S153" i="21"/>
  <c r="Q153" i="21"/>
  <c r="P153" i="21"/>
  <c r="O153" i="21"/>
  <c r="N153" i="21"/>
  <c r="M153" i="21"/>
  <c r="L153" i="21"/>
  <c r="K153" i="21"/>
  <c r="J153" i="21"/>
  <c r="I153" i="21"/>
  <c r="R153" i="21" s="1"/>
  <c r="T153" i="21" s="1"/>
  <c r="U152" i="21"/>
  <c r="S152" i="21"/>
  <c r="Q152" i="21"/>
  <c r="P152" i="21"/>
  <c r="O152" i="21"/>
  <c r="N152" i="21"/>
  <c r="M152" i="21"/>
  <c r="L152" i="21"/>
  <c r="K152" i="21"/>
  <c r="J152" i="21"/>
  <c r="R152" i="21" s="1"/>
  <c r="T152" i="21" s="1"/>
  <c r="I152" i="21"/>
  <c r="U151" i="21"/>
  <c r="S151" i="21"/>
  <c r="Q151" i="21"/>
  <c r="P151" i="21"/>
  <c r="O151" i="21"/>
  <c r="N151" i="21"/>
  <c r="M151" i="21"/>
  <c r="L151" i="21"/>
  <c r="K151" i="21"/>
  <c r="J151" i="21"/>
  <c r="R151" i="21" s="1"/>
  <c r="T151" i="21" s="1"/>
  <c r="I151" i="21"/>
  <c r="U150" i="21"/>
  <c r="S150" i="21"/>
  <c r="Q150" i="21"/>
  <c r="P150" i="21"/>
  <c r="R150" i="21" s="1"/>
  <c r="T150" i="21" s="1"/>
  <c r="O150" i="21"/>
  <c r="N150" i="21"/>
  <c r="M150" i="21"/>
  <c r="L150" i="21"/>
  <c r="K150" i="21"/>
  <c r="J150" i="21"/>
  <c r="I150" i="21"/>
  <c r="U149" i="21"/>
  <c r="S149" i="21"/>
  <c r="Q149" i="21"/>
  <c r="P149" i="21"/>
  <c r="O149" i="21"/>
  <c r="N149" i="21"/>
  <c r="M149" i="21"/>
  <c r="L149" i="21"/>
  <c r="K149" i="21"/>
  <c r="J149" i="21"/>
  <c r="I149" i="21"/>
  <c r="R149" i="21" s="1"/>
  <c r="T149" i="21" s="1"/>
  <c r="U148" i="21"/>
  <c r="S148" i="21"/>
  <c r="Q148" i="21"/>
  <c r="P148" i="21"/>
  <c r="O148" i="21"/>
  <c r="N148" i="21"/>
  <c r="M148" i="21"/>
  <c r="L148" i="21"/>
  <c r="K148" i="21"/>
  <c r="J148" i="21"/>
  <c r="R148" i="21" s="1"/>
  <c r="T148" i="21" s="1"/>
  <c r="I148" i="21"/>
  <c r="U147" i="21"/>
  <c r="S147" i="21"/>
  <c r="Q147" i="21"/>
  <c r="P147" i="21"/>
  <c r="O147" i="21"/>
  <c r="N147" i="21"/>
  <c r="M147" i="21"/>
  <c r="L147" i="21"/>
  <c r="K147" i="21"/>
  <c r="J147" i="21"/>
  <c r="I147" i="21"/>
  <c r="R147" i="21" s="1"/>
  <c r="T147" i="21" s="1"/>
  <c r="U146" i="21"/>
  <c r="S146" i="21"/>
  <c r="Q146" i="21"/>
  <c r="P146" i="21"/>
  <c r="O146" i="21"/>
  <c r="N146" i="21"/>
  <c r="M146" i="21"/>
  <c r="L146" i="21"/>
  <c r="R146" i="21" s="1"/>
  <c r="T146" i="21" s="1"/>
  <c r="K146" i="21"/>
  <c r="J146" i="21"/>
  <c r="I146" i="21"/>
  <c r="U145" i="21"/>
  <c r="S145" i="21"/>
  <c r="Q145" i="21"/>
  <c r="R145" i="21" s="1"/>
  <c r="T145" i="21" s="1"/>
  <c r="P145" i="21"/>
  <c r="O145" i="21"/>
  <c r="N145" i="21"/>
  <c r="M145" i="21"/>
  <c r="L145" i="21"/>
  <c r="K145" i="21"/>
  <c r="J145" i="21"/>
  <c r="I145" i="21"/>
  <c r="U144" i="21"/>
  <c r="S144" i="21"/>
  <c r="Q144" i="21"/>
  <c r="P144" i="21"/>
  <c r="O144" i="21"/>
  <c r="N144" i="21"/>
  <c r="R144" i="21" s="1"/>
  <c r="T144" i="21" s="1"/>
  <c r="M144" i="21"/>
  <c r="L144" i="21"/>
  <c r="K144" i="21"/>
  <c r="J144" i="21"/>
  <c r="I144" i="21"/>
  <c r="U143" i="21"/>
  <c r="S143" i="21"/>
  <c r="Q143" i="21"/>
  <c r="P143" i="21"/>
  <c r="O143" i="21"/>
  <c r="N143" i="21"/>
  <c r="M143" i="21"/>
  <c r="L143" i="21"/>
  <c r="K143" i="21"/>
  <c r="J143" i="21"/>
  <c r="I143" i="21"/>
  <c r="R143" i="21" s="1"/>
  <c r="T143" i="21" s="1"/>
  <c r="U142" i="21"/>
  <c r="S142" i="21"/>
  <c r="Q142" i="21"/>
  <c r="P142" i="21"/>
  <c r="O142" i="21"/>
  <c r="N142" i="21"/>
  <c r="M142" i="21"/>
  <c r="L142" i="21"/>
  <c r="K142" i="21"/>
  <c r="J142" i="21"/>
  <c r="I142" i="21"/>
  <c r="R142" i="21" s="1"/>
  <c r="T142" i="21" s="1"/>
  <c r="U141" i="21"/>
  <c r="S141" i="21"/>
  <c r="Q141" i="21"/>
  <c r="P141" i="21"/>
  <c r="O141" i="21"/>
  <c r="N141" i="21"/>
  <c r="M141" i="21"/>
  <c r="L141" i="21"/>
  <c r="K141" i="21"/>
  <c r="J141" i="21"/>
  <c r="I141" i="21"/>
  <c r="R141" i="21" s="1"/>
  <c r="T141" i="21" s="1"/>
  <c r="U140" i="21"/>
  <c r="S140" i="21"/>
  <c r="R140" i="21"/>
  <c r="T140" i="21" s="1"/>
  <c r="Q140" i="21"/>
  <c r="P140" i="21"/>
  <c r="O140" i="21"/>
  <c r="N140" i="21"/>
  <c r="M140" i="21"/>
  <c r="L140" i="21"/>
  <c r="K140" i="21"/>
  <c r="J140" i="21"/>
  <c r="I140" i="21"/>
  <c r="U139" i="21"/>
  <c r="S139" i="21"/>
  <c r="Q139" i="21"/>
  <c r="P139" i="21"/>
  <c r="O139" i="21"/>
  <c r="N139" i="21"/>
  <c r="M139" i="21"/>
  <c r="L139" i="21"/>
  <c r="K139" i="21"/>
  <c r="J139" i="21"/>
  <c r="I139" i="21"/>
  <c r="R139" i="21" s="1"/>
  <c r="T139" i="21" s="1"/>
  <c r="U138" i="21"/>
  <c r="S138" i="21"/>
  <c r="Q138" i="21"/>
  <c r="P138" i="21"/>
  <c r="O138" i="21"/>
  <c r="N138" i="21"/>
  <c r="M138" i="21"/>
  <c r="L138" i="21"/>
  <c r="K138" i="21"/>
  <c r="J138" i="21"/>
  <c r="I138" i="21"/>
  <c r="R138" i="21" s="1"/>
  <c r="T138" i="21" s="1"/>
  <c r="U137" i="21"/>
  <c r="S137" i="21"/>
  <c r="Q137" i="21"/>
  <c r="P137" i="21"/>
  <c r="O137" i="21"/>
  <c r="N137" i="21"/>
  <c r="M137" i="21"/>
  <c r="L137" i="21"/>
  <c r="K137" i="21"/>
  <c r="J137" i="21"/>
  <c r="I137" i="21"/>
  <c r="R137" i="21" s="1"/>
  <c r="T137" i="21" s="1"/>
  <c r="U136" i="21"/>
  <c r="S136" i="21"/>
  <c r="Q136" i="21"/>
  <c r="P136" i="21"/>
  <c r="O136" i="21"/>
  <c r="N136" i="21"/>
  <c r="M136" i="21"/>
  <c r="L136" i="21"/>
  <c r="K136" i="21"/>
  <c r="J136" i="21"/>
  <c r="R136" i="21" s="1"/>
  <c r="T136" i="21" s="1"/>
  <c r="I136" i="21"/>
  <c r="U135" i="21"/>
  <c r="S135" i="21"/>
  <c r="Q135" i="21"/>
  <c r="P135" i="21"/>
  <c r="O135" i="21"/>
  <c r="N135" i="21"/>
  <c r="M135" i="21"/>
  <c r="L135" i="21"/>
  <c r="K135" i="21"/>
  <c r="J135" i="21"/>
  <c r="R135" i="21" s="1"/>
  <c r="T135" i="21" s="1"/>
  <c r="I135" i="21"/>
  <c r="U134" i="21"/>
  <c r="S134" i="21"/>
  <c r="Q134" i="21"/>
  <c r="P134" i="21"/>
  <c r="R134" i="21" s="1"/>
  <c r="T134" i="21" s="1"/>
  <c r="O134" i="21"/>
  <c r="N134" i="21"/>
  <c r="M134" i="21"/>
  <c r="L134" i="21"/>
  <c r="K134" i="21"/>
  <c r="J134" i="21"/>
  <c r="I134" i="21"/>
  <c r="U133" i="21"/>
  <c r="S133" i="21"/>
  <c r="Q133" i="21"/>
  <c r="P133" i="21"/>
  <c r="O133" i="21"/>
  <c r="N133" i="21"/>
  <c r="M133" i="21"/>
  <c r="L133" i="21"/>
  <c r="K133" i="21"/>
  <c r="J133" i="21"/>
  <c r="I133" i="21"/>
  <c r="R133" i="21" s="1"/>
  <c r="T133" i="21" s="1"/>
  <c r="U132" i="21"/>
  <c r="S132" i="21"/>
  <c r="Q132" i="21"/>
  <c r="P132" i="21"/>
  <c r="O132" i="21"/>
  <c r="N132" i="21"/>
  <c r="M132" i="21"/>
  <c r="L132" i="21"/>
  <c r="K132" i="21"/>
  <c r="J132" i="21"/>
  <c r="R132" i="21" s="1"/>
  <c r="T132" i="21" s="1"/>
  <c r="I132" i="21"/>
  <c r="U131" i="21"/>
  <c r="S131" i="21"/>
  <c r="Q131" i="21"/>
  <c r="P131" i="21"/>
  <c r="O131" i="21"/>
  <c r="N131" i="21"/>
  <c r="M131" i="21"/>
  <c r="L131" i="21"/>
  <c r="K131" i="21"/>
  <c r="J131" i="21"/>
  <c r="I131" i="21"/>
  <c r="R131" i="21" s="1"/>
  <c r="T131" i="21" s="1"/>
  <c r="U130" i="21"/>
  <c r="S130" i="21"/>
  <c r="Q130" i="21"/>
  <c r="P130" i="21"/>
  <c r="O130" i="21"/>
  <c r="N130" i="21"/>
  <c r="M130" i="21"/>
  <c r="L130" i="21"/>
  <c r="R130" i="21" s="1"/>
  <c r="T130" i="21" s="1"/>
  <c r="K130" i="21"/>
  <c r="J130" i="21"/>
  <c r="I130" i="21"/>
  <c r="U129" i="21"/>
  <c r="S129" i="21"/>
  <c r="Q129" i="21"/>
  <c r="R129" i="21" s="1"/>
  <c r="T129" i="21" s="1"/>
  <c r="P129" i="21"/>
  <c r="O129" i="21"/>
  <c r="N129" i="21"/>
  <c r="M129" i="21"/>
  <c r="L129" i="21"/>
  <c r="K129" i="21"/>
  <c r="J129" i="21"/>
  <c r="I129" i="21"/>
  <c r="U128" i="21"/>
  <c r="S128" i="21"/>
  <c r="Q128" i="21"/>
  <c r="P128" i="21"/>
  <c r="O128" i="21"/>
  <c r="N128" i="21"/>
  <c r="R128" i="21" s="1"/>
  <c r="T128" i="21" s="1"/>
  <c r="M128" i="21"/>
  <c r="L128" i="21"/>
  <c r="K128" i="21"/>
  <c r="J128" i="21"/>
  <c r="I128" i="21"/>
  <c r="U127" i="21"/>
  <c r="S127" i="21"/>
  <c r="Q127" i="21"/>
  <c r="P127" i="21"/>
  <c r="O127" i="21"/>
  <c r="N127" i="21"/>
  <c r="M127" i="21"/>
  <c r="L127" i="21"/>
  <c r="K127" i="21"/>
  <c r="J127" i="21"/>
  <c r="I127" i="21"/>
  <c r="R127" i="21" s="1"/>
  <c r="T127" i="21" s="1"/>
  <c r="U126" i="21"/>
  <c r="S126" i="21"/>
  <c r="Q126" i="21"/>
  <c r="P126" i="21"/>
  <c r="O126" i="21"/>
  <c r="N126" i="21"/>
  <c r="M126" i="21"/>
  <c r="L126" i="21"/>
  <c r="K126" i="21"/>
  <c r="J126" i="21"/>
  <c r="I126" i="21"/>
  <c r="R126" i="21" s="1"/>
  <c r="T126" i="21" s="1"/>
  <c r="U125" i="21"/>
  <c r="S125" i="21"/>
  <c r="Q125" i="21"/>
  <c r="P125" i="21"/>
  <c r="O125" i="21"/>
  <c r="N125" i="21"/>
  <c r="M125" i="21"/>
  <c r="L125" i="21"/>
  <c r="K125" i="21"/>
  <c r="J125" i="21"/>
  <c r="I125" i="21"/>
  <c r="R125" i="21" s="1"/>
  <c r="T125" i="21" s="1"/>
  <c r="U124" i="21"/>
  <c r="S124" i="21"/>
  <c r="R124" i="21"/>
  <c r="T124" i="21" s="1"/>
  <c r="Q124" i="21"/>
  <c r="P124" i="21"/>
  <c r="O124" i="21"/>
  <c r="N124" i="21"/>
  <c r="M124" i="21"/>
  <c r="L124" i="21"/>
  <c r="K124" i="21"/>
  <c r="J124" i="21"/>
  <c r="I124" i="21"/>
  <c r="U123" i="21"/>
  <c r="S123" i="21"/>
  <c r="Q123" i="21"/>
  <c r="P123" i="21"/>
  <c r="O123" i="21"/>
  <c r="N123" i="21"/>
  <c r="M123" i="21"/>
  <c r="L123" i="21"/>
  <c r="K123" i="21"/>
  <c r="J123" i="21"/>
  <c r="I123" i="21"/>
  <c r="R123" i="21" s="1"/>
  <c r="T123" i="21" s="1"/>
  <c r="U122" i="21"/>
  <c r="S122" i="21"/>
  <c r="Q122" i="21"/>
  <c r="P122" i="21"/>
  <c r="O122" i="21"/>
  <c r="N122" i="21"/>
  <c r="M122" i="21"/>
  <c r="L122" i="21"/>
  <c r="K122" i="21"/>
  <c r="J122" i="21"/>
  <c r="I122" i="21"/>
  <c r="R122" i="21" s="1"/>
  <c r="T122" i="21" s="1"/>
  <c r="U121" i="21"/>
  <c r="S121" i="21"/>
  <c r="Q121" i="21"/>
  <c r="P121" i="21"/>
  <c r="O121" i="21"/>
  <c r="N121" i="21"/>
  <c r="M121" i="21"/>
  <c r="L121" i="21"/>
  <c r="K121" i="21"/>
  <c r="J121" i="21"/>
  <c r="I121" i="21"/>
  <c r="R121" i="21" s="1"/>
  <c r="T121" i="21" s="1"/>
  <c r="U120" i="21"/>
  <c r="S120" i="21"/>
  <c r="Q120" i="21"/>
  <c r="P120" i="21"/>
  <c r="O120" i="21"/>
  <c r="N120" i="21"/>
  <c r="M120" i="21"/>
  <c r="L120" i="21"/>
  <c r="K120" i="21"/>
  <c r="J120" i="21"/>
  <c r="R120" i="21" s="1"/>
  <c r="T120" i="21" s="1"/>
  <c r="I120" i="21"/>
  <c r="U119" i="21"/>
  <c r="S119" i="21"/>
  <c r="Q119" i="21"/>
  <c r="P119" i="21"/>
  <c r="O119" i="21"/>
  <c r="N119" i="21"/>
  <c r="M119" i="21"/>
  <c r="L119" i="21"/>
  <c r="K119" i="21"/>
  <c r="J119" i="21"/>
  <c r="R119" i="21" s="1"/>
  <c r="T119" i="21" s="1"/>
  <c r="I119" i="21"/>
  <c r="U118" i="21"/>
  <c r="S118" i="21"/>
  <c r="Q118" i="21"/>
  <c r="P118" i="21"/>
  <c r="R118" i="21" s="1"/>
  <c r="T118" i="21" s="1"/>
  <c r="O118" i="21"/>
  <c r="N118" i="21"/>
  <c r="M118" i="21"/>
  <c r="L118" i="21"/>
  <c r="K118" i="21"/>
  <c r="J118" i="21"/>
  <c r="I118" i="21"/>
  <c r="U117" i="21"/>
  <c r="S117" i="21"/>
  <c r="Q117" i="21"/>
  <c r="P117" i="21"/>
  <c r="O117" i="21"/>
  <c r="N117" i="21"/>
  <c r="M117" i="21"/>
  <c r="L117" i="21"/>
  <c r="K117" i="21"/>
  <c r="J117" i="21"/>
  <c r="I117" i="21"/>
  <c r="R117" i="21" s="1"/>
  <c r="T117" i="21" s="1"/>
  <c r="U116" i="21"/>
  <c r="S116" i="21"/>
  <c r="Q116" i="21"/>
  <c r="P116" i="21"/>
  <c r="O116" i="21"/>
  <c r="N116" i="21"/>
  <c r="M116" i="21"/>
  <c r="L116" i="21"/>
  <c r="K116" i="21"/>
  <c r="J116" i="21"/>
  <c r="R116" i="21" s="1"/>
  <c r="T116" i="21" s="1"/>
  <c r="I116" i="21"/>
  <c r="U115" i="21"/>
  <c r="S115" i="21"/>
  <c r="Q115" i="21"/>
  <c r="P115" i="21"/>
  <c r="O115" i="21"/>
  <c r="N115" i="21"/>
  <c r="M115" i="21"/>
  <c r="L115" i="21"/>
  <c r="K115" i="21"/>
  <c r="J115" i="21"/>
  <c r="I115" i="21"/>
  <c r="R115" i="21" s="1"/>
  <c r="T115" i="21" s="1"/>
  <c r="U114" i="21"/>
  <c r="S114" i="21"/>
  <c r="Q114" i="21"/>
  <c r="P114" i="21"/>
  <c r="O114" i="21"/>
  <c r="N114" i="21"/>
  <c r="M114" i="21"/>
  <c r="L114" i="21"/>
  <c r="R114" i="21" s="1"/>
  <c r="T114" i="21" s="1"/>
  <c r="K114" i="21"/>
  <c r="J114" i="21"/>
  <c r="I114" i="21"/>
  <c r="U113" i="21"/>
  <c r="S113" i="21"/>
  <c r="Q113" i="21"/>
  <c r="R113" i="21" s="1"/>
  <c r="T113" i="21" s="1"/>
  <c r="P113" i="21"/>
  <c r="O113" i="21"/>
  <c r="N113" i="21"/>
  <c r="M113" i="21"/>
  <c r="L113" i="21"/>
  <c r="K113" i="21"/>
  <c r="J113" i="21"/>
  <c r="I113" i="21"/>
  <c r="U112" i="21"/>
  <c r="S112" i="21"/>
  <c r="Q112" i="21"/>
  <c r="P112" i="21"/>
  <c r="O112" i="21"/>
  <c r="N112" i="21"/>
  <c r="M112" i="21"/>
  <c r="L112" i="21"/>
  <c r="K112" i="21"/>
  <c r="R112" i="21" s="1"/>
  <c r="T112" i="21" s="1"/>
  <c r="J112" i="21"/>
  <c r="I112" i="21"/>
  <c r="U111" i="21"/>
  <c r="S111" i="21"/>
  <c r="Q111" i="21"/>
  <c r="P111" i="21"/>
  <c r="O111" i="21"/>
  <c r="N111" i="21"/>
  <c r="M111" i="21"/>
  <c r="L111" i="21"/>
  <c r="K111" i="21"/>
  <c r="J111" i="21"/>
  <c r="I111" i="21"/>
  <c r="R111" i="21" s="1"/>
  <c r="T111" i="21" s="1"/>
  <c r="U110" i="21"/>
  <c r="S110" i="21"/>
  <c r="Q110" i="21"/>
  <c r="P110" i="21"/>
  <c r="O110" i="21"/>
  <c r="N110" i="21"/>
  <c r="M110" i="21"/>
  <c r="L110" i="21"/>
  <c r="K110" i="21"/>
  <c r="J110" i="21"/>
  <c r="I110" i="21"/>
  <c r="R110" i="21" s="1"/>
  <c r="T110" i="21" s="1"/>
  <c r="U109" i="21"/>
  <c r="S109" i="21"/>
  <c r="Q109" i="21"/>
  <c r="P109" i="21"/>
  <c r="O109" i="21"/>
  <c r="N109" i="21"/>
  <c r="M109" i="21"/>
  <c r="L109" i="21"/>
  <c r="K109" i="21"/>
  <c r="J109" i="21"/>
  <c r="I109" i="21"/>
  <c r="R109" i="21" s="1"/>
  <c r="T109" i="21" s="1"/>
  <c r="U108" i="21"/>
  <c r="S108" i="21"/>
  <c r="R108" i="21"/>
  <c r="T108" i="21" s="1"/>
  <c r="Q108" i="21"/>
  <c r="P108" i="21"/>
  <c r="O108" i="21"/>
  <c r="N108" i="21"/>
  <c r="M108" i="21"/>
  <c r="L108" i="21"/>
  <c r="K108" i="21"/>
  <c r="J108" i="21"/>
  <c r="I108" i="21"/>
  <c r="U107" i="21"/>
  <c r="S107" i="21"/>
  <c r="Q107" i="21"/>
  <c r="P107" i="21"/>
  <c r="O107" i="21"/>
  <c r="N107" i="21"/>
  <c r="M107" i="21"/>
  <c r="L107" i="21"/>
  <c r="K107" i="21"/>
  <c r="J107" i="21"/>
  <c r="I107" i="21"/>
  <c r="R107" i="21" s="1"/>
  <c r="T107" i="21" s="1"/>
  <c r="U106" i="21"/>
  <c r="S106" i="21"/>
  <c r="Q106" i="21"/>
  <c r="P106" i="21"/>
  <c r="O106" i="21"/>
  <c r="N106" i="21"/>
  <c r="M106" i="21"/>
  <c r="L106" i="21"/>
  <c r="K106" i="21"/>
  <c r="J106" i="21"/>
  <c r="I106" i="21"/>
  <c r="R106" i="21" s="1"/>
  <c r="T106" i="21" s="1"/>
  <c r="U105" i="21"/>
  <c r="S105" i="21"/>
  <c r="Q105" i="21"/>
  <c r="P105" i="21"/>
  <c r="O105" i="21"/>
  <c r="N105" i="21"/>
  <c r="M105" i="21"/>
  <c r="L105" i="21"/>
  <c r="K105" i="21"/>
  <c r="J105" i="21"/>
  <c r="I105" i="21"/>
  <c r="R105" i="21" s="1"/>
  <c r="T105" i="21" s="1"/>
  <c r="U104" i="21"/>
  <c r="S104" i="21"/>
  <c r="Q104" i="21"/>
  <c r="P104" i="21"/>
  <c r="O104" i="21"/>
  <c r="N104" i="21"/>
  <c r="M104" i="21"/>
  <c r="L104" i="21"/>
  <c r="K104" i="21"/>
  <c r="J104" i="21"/>
  <c r="R104" i="21" s="1"/>
  <c r="T104" i="21" s="1"/>
  <c r="I104" i="21"/>
  <c r="U103" i="21"/>
  <c r="S103" i="21"/>
  <c r="Q103" i="21"/>
  <c r="P103" i="21"/>
  <c r="O103" i="21"/>
  <c r="N103" i="21"/>
  <c r="M103" i="21"/>
  <c r="L103" i="21"/>
  <c r="K103" i="21"/>
  <c r="J103" i="21"/>
  <c r="R103" i="21" s="1"/>
  <c r="T103" i="21" s="1"/>
  <c r="I103" i="21"/>
  <c r="U102" i="21"/>
  <c r="S102" i="21"/>
  <c r="Q102" i="21"/>
  <c r="P102" i="21"/>
  <c r="R102" i="21" s="1"/>
  <c r="T102" i="21" s="1"/>
  <c r="O102" i="21"/>
  <c r="N102" i="21"/>
  <c r="M102" i="21"/>
  <c r="L102" i="21"/>
  <c r="K102" i="21"/>
  <c r="J102" i="21"/>
  <c r="I102" i="21"/>
  <c r="U101" i="21"/>
  <c r="S101" i="21"/>
  <c r="Q101" i="21"/>
  <c r="P101" i="21"/>
  <c r="O101" i="21"/>
  <c r="N101" i="21"/>
  <c r="M101" i="21"/>
  <c r="L101" i="21"/>
  <c r="K101" i="21"/>
  <c r="J101" i="21"/>
  <c r="I101" i="21"/>
  <c r="R101" i="21" s="1"/>
  <c r="T101" i="21" s="1"/>
  <c r="U100" i="21"/>
  <c r="S100" i="21"/>
  <c r="Q100" i="21"/>
  <c r="P100" i="21"/>
  <c r="O100" i="21"/>
  <c r="N100" i="21"/>
  <c r="M100" i="21"/>
  <c r="L100" i="21"/>
  <c r="K100" i="21"/>
  <c r="J100" i="21"/>
  <c r="R100" i="21" s="1"/>
  <c r="T100" i="21" s="1"/>
  <c r="I100" i="21"/>
  <c r="U99" i="21"/>
  <c r="S99" i="21"/>
  <c r="Q99" i="21"/>
  <c r="P99" i="21"/>
  <c r="O99" i="21"/>
  <c r="N99" i="21"/>
  <c r="M99" i="21"/>
  <c r="L99" i="21"/>
  <c r="K99" i="21"/>
  <c r="J99" i="21"/>
  <c r="I99" i="21"/>
  <c r="R99" i="21" s="1"/>
  <c r="T99" i="21" s="1"/>
  <c r="U98" i="21"/>
  <c r="S98" i="21"/>
  <c r="Q98" i="21"/>
  <c r="P98" i="21"/>
  <c r="O98" i="21"/>
  <c r="N98" i="21"/>
  <c r="M98" i="21"/>
  <c r="L98" i="21"/>
  <c r="R98" i="21" s="1"/>
  <c r="T98" i="21" s="1"/>
  <c r="K98" i="21"/>
  <c r="J98" i="21"/>
  <c r="I98" i="21"/>
  <c r="U97" i="21"/>
  <c r="S97" i="21"/>
  <c r="Q97" i="21"/>
  <c r="R97" i="21" s="1"/>
  <c r="T97" i="21" s="1"/>
  <c r="P97" i="21"/>
  <c r="O97" i="21"/>
  <c r="N97" i="21"/>
  <c r="M97" i="21"/>
  <c r="L97" i="21"/>
  <c r="K97" i="21"/>
  <c r="J97" i="21"/>
  <c r="I97" i="21"/>
  <c r="U96" i="21"/>
  <c r="S96" i="21"/>
  <c r="Q96" i="21"/>
  <c r="P96" i="21"/>
  <c r="O96" i="21"/>
  <c r="N96" i="21"/>
  <c r="M96" i="21"/>
  <c r="L96" i="21"/>
  <c r="K96" i="21"/>
  <c r="R96" i="21" s="1"/>
  <c r="T96" i="21" s="1"/>
  <c r="J96" i="21"/>
  <c r="I96" i="21"/>
  <c r="U95" i="21"/>
  <c r="S95" i="21"/>
  <c r="Q95" i="21"/>
  <c r="P95" i="21"/>
  <c r="O95" i="21"/>
  <c r="N95" i="21"/>
  <c r="M95" i="21"/>
  <c r="L95" i="21"/>
  <c r="K95" i="21"/>
  <c r="J95" i="21"/>
  <c r="I95" i="21"/>
  <c r="R95" i="21" s="1"/>
  <c r="T95" i="21" s="1"/>
  <c r="U94" i="21"/>
  <c r="S94" i="21"/>
  <c r="Q94" i="21"/>
  <c r="P94" i="21"/>
  <c r="O94" i="21"/>
  <c r="N94" i="21"/>
  <c r="M94" i="21"/>
  <c r="L94" i="21"/>
  <c r="K94" i="21"/>
  <c r="J94" i="21"/>
  <c r="I94" i="21"/>
  <c r="R94" i="21" s="1"/>
  <c r="T94" i="21" s="1"/>
  <c r="U93" i="21"/>
  <c r="S93" i="21"/>
  <c r="Q93" i="21"/>
  <c r="P93" i="21"/>
  <c r="O93" i="21"/>
  <c r="N93" i="21"/>
  <c r="R93" i="21" s="1"/>
  <c r="T93" i="21" s="1"/>
  <c r="M93" i="21"/>
  <c r="L93" i="21"/>
  <c r="K93" i="21"/>
  <c r="J93" i="21"/>
  <c r="I93" i="21"/>
  <c r="U92" i="21"/>
  <c r="S92" i="21"/>
  <c r="R92" i="21"/>
  <c r="T92" i="21" s="1"/>
  <c r="Q92" i="21"/>
  <c r="P92" i="21"/>
  <c r="O92" i="21"/>
  <c r="N92" i="21"/>
  <c r="M92" i="21"/>
  <c r="L92" i="21"/>
  <c r="K92" i="21"/>
  <c r="J92" i="21"/>
  <c r="I92" i="21"/>
  <c r="U91" i="21"/>
  <c r="S91" i="21"/>
  <c r="Q91" i="21"/>
  <c r="P91" i="21"/>
  <c r="O91" i="21"/>
  <c r="N91" i="21"/>
  <c r="M91" i="21"/>
  <c r="L91" i="21"/>
  <c r="K91" i="21"/>
  <c r="J91" i="21"/>
  <c r="I91" i="21"/>
  <c r="R91" i="21" s="1"/>
  <c r="T91" i="21" s="1"/>
  <c r="U90" i="21"/>
  <c r="S90" i="21"/>
  <c r="Q90" i="21"/>
  <c r="P90" i="21"/>
  <c r="O90" i="21"/>
  <c r="N90" i="21"/>
  <c r="M90" i="21"/>
  <c r="L90" i="21"/>
  <c r="K90" i="21"/>
  <c r="J90" i="21"/>
  <c r="I90" i="21"/>
  <c r="R90" i="21" s="1"/>
  <c r="T90" i="21" s="1"/>
  <c r="U89" i="21"/>
  <c r="S89" i="21"/>
  <c r="Q89" i="21"/>
  <c r="P89" i="21"/>
  <c r="O89" i="21"/>
  <c r="N89" i="21"/>
  <c r="M89" i="21"/>
  <c r="L89" i="21"/>
  <c r="K89" i="21"/>
  <c r="J89" i="21"/>
  <c r="I89" i="21"/>
  <c r="R89" i="21" s="1"/>
  <c r="T89" i="21" s="1"/>
  <c r="U88" i="21"/>
  <c r="S88" i="21"/>
  <c r="Q88" i="21"/>
  <c r="P88" i="21"/>
  <c r="O88" i="21"/>
  <c r="N88" i="21"/>
  <c r="M88" i="21"/>
  <c r="L88" i="21"/>
  <c r="K88" i="21"/>
  <c r="J88" i="21"/>
  <c r="R88" i="21" s="1"/>
  <c r="T88" i="21" s="1"/>
  <c r="I88" i="21"/>
  <c r="U87" i="21"/>
  <c r="S87" i="21"/>
  <c r="Q87" i="21"/>
  <c r="P87" i="21"/>
  <c r="O87" i="21"/>
  <c r="N87" i="21"/>
  <c r="M87" i="21"/>
  <c r="L87" i="21"/>
  <c r="K87" i="21"/>
  <c r="J87" i="21"/>
  <c r="R87" i="21" s="1"/>
  <c r="T87" i="21" s="1"/>
  <c r="I87" i="21"/>
  <c r="U86" i="21"/>
  <c r="S86" i="21"/>
  <c r="Q86" i="21"/>
  <c r="P86" i="21"/>
  <c r="R86" i="21" s="1"/>
  <c r="T86" i="21" s="1"/>
  <c r="O86" i="21"/>
  <c r="N86" i="21"/>
  <c r="M86" i="21"/>
  <c r="L86" i="21"/>
  <c r="K86" i="21"/>
  <c r="J86" i="21"/>
  <c r="I86" i="21"/>
  <c r="U85" i="21"/>
  <c r="S85" i="21"/>
  <c r="Q85" i="21"/>
  <c r="P85" i="21"/>
  <c r="O85" i="21"/>
  <c r="N85" i="21"/>
  <c r="M85" i="21"/>
  <c r="L85" i="21"/>
  <c r="K85" i="21"/>
  <c r="J85" i="21"/>
  <c r="I85" i="21"/>
  <c r="R85" i="21" s="1"/>
  <c r="T85" i="21" s="1"/>
  <c r="U84" i="21"/>
  <c r="S84" i="21"/>
  <c r="Q84" i="21"/>
  <c r="P84" i="21"/>
  <c r="O84" i="21"/>
  <c r="N84" i="21"/>
  <c r="M84" i="21"/>
  <c r="L84" i="21"/>
  <c r="K84" i="21"/>
  <c r="J84" i="21"/>
  <c r="R84" i="21" s="1"/>
  <c r="T84" i="21" s="1"/>
  <c r="I84" i="21"/>
  <c r="U83" i="21"/>
  <c r="S83" i="21"/>
  <c r="Q83" i="21"/>
  <c r="P83" i="21"/>
  <c r="O83" i="21"/>
  <c r="N83" i="21"/>
  <c r="M83" i="21"/>
  <c r="L83" i="21"/>
  <c r="K83" i="21"/>
  <c r="J83" i="21"/>
  <c r="I83" i="21"/>
  <c r="R83" i="21" s="1"/>
  <c r="T83" i="21" s="1"/>
  <c r="U82" i="21"/>
  <c r="S82" i="21"/>
  <c r="Q82" i="21"/>
  <c r="P82" i="21"/>
  <c r="O82" i="21"/>
  <c r="N82" i="21"/>
  <c r="M82" i="21"/>
  <c r="L82" i="21"/>
  <c r="R82" i="21" s="1"/>
  <c r="T82" i="21" s="1"/>
  <c r="K82" i="21"/>
  <c r="J82" i="21"/>
  <c r="I82" i="21"/>
  <c r="U81" i="21"/>
  <c r="S81" i="21"/>
  <c r="Q81" i="21"/>
  <c r="R81" i="21" s="1"/>
  <c r="T81" i="21" s="1"/>
  <c r="P81" i="21"/>
  <c r="O81" i="21"/>
  <c r="N81" i="21"/>
  <c r="M81" i="21"/>
  <c r="L81" i="21"/>
  <c r="K81" i="21"/>
  <c r="J81" i="21"/>
  <c r="I81" i="21"/>
  <c r="U80" i="21"/>
  <c r="S80" i="21"/>
  <c r="Q80" i="21"/>
  <c r="P80" i="21"/>
  <c r="O80" i="21"/>
  <c r="N80" i="21"/>
  <c r="M80" i="21"/>
  <c r="L80" i="21"/>
  <c r="K80" i="21"/>
  <c r="R80" i="21" s="1"/>
  <c r="T80" i="21" s="1"/>
  <c r="J80" i="21"/>
  <c r="I80" i="21"/>
  <c r="U79" i="21"/>
  <c r="S79" i="21"/>
  <c r="Q79" i="21"/>
  <c r="P79" i="21"/>
  <c r="O79" i="21"/>
  <c r="N79" i="21"/>
  <c r="M79" i="21"/>
  <c r="L79" i="21"/>
  <c r="K79" i="21"/>
  <c r="J79" i="21"/>
  <c r="I79" i="21"/>
  <c r="R79" i="21" s="1"/>
  <c r="T79" i="21" s="1"/>
  <c r="U78" i="21"/>
  <c r="S78" i="21"/>
  <c r="Q78" i="21"/>
  <c r="P78" i="21"/>
  <c r="O78" i="21"/>
  <c r="N78" i="21"/>
  <c r="M78" i="21"/>
  <c r="L78" i="21"/>
  <c r="K78" i="21"/>
  <c r="J78" i="21"/>
  <c r="I78" i="21"/>
  <c r="R78" i="21" s="1"/>
  <c r="T78" i="21" s="1"/>
  <c r="U77" i="21"/>
  <c r="S77" i="21"/>
  <c r="Q77" i="21"/>
  <c r="P77" i="21"/>
  <c r="O77" i="21"/>
  <c r="N77" i="21"/>
  <c r="R77" i="21" s="1"/>
  <c r="T77" i="21" s="1"/>
  <c r="M77" i="21"/>
  <c r="L77" i="21"/>
  <c r="K77" i="21"/>
  <c r="J77" i="21"/>
  <c r="I77" i="21"/>
  <c r="U76" i="21"/>
  <c r="S76" i="21"/>
  <c r="R76" i="21"/>
  <c r="T76" i="21" s="1"/>
  <c r="Q76" i="21"/>
  <c r="P76" i="21"/>
  <c r="O76" i="21"/>
  <c r="N76" i="21"/>
  <c r="M76" i="21"/>
  <c r="L76" i="21"/>
  <c r="K76" i="21"/>
  <c r="J76" i="21"/>
  <c r="I76" i="21"/>
  <c r="U75" i="21"/>
  <c r="S75" i="21"/>
  <c r="Q75" i="21"/>
  <c r="P75" i="21"/>
  <c r="O75" i="21"/>
  <c r="N75" i="21"/>
  <c r="M75" i="21"/>
  <c r="L75" i="21"/>
  <c r="K75" i="21"/>
  <c r="J75" i="21"/>
  <c r="I75" i="21"/>
  <c r="R75" i="21" s="1"/>
  <c r="T75" i="21" s="1"/>
  <c r="U74" i="21"/>
  <c r="S74" i="21"/>
  <c r="Q74" i="21"/>
  <c r="P74" i="21"/>
  <c r="O74" i="21"/>
  <c r="N74" i="21"/>
  <c r="M74" i="21"/>
  <c r="L74" i="21"/>
  <c r="K74" i="21"/>
  <c r="J74" i="21"/>
  <c r="I74" i="21"/>
  <c r="R74" i="21" s="1"/>
  <c r="T74" i="21" s="1"/>
  <c r="U73" i="21"/>
  <c r="S73" i="21"/>
  <c r="Q73" i="21"/>
  <c r="P73" i="21"/>
  <c r="O73" i="21"/>
  <c r="N73" i="21"/>
  <c r="M73" i="21"/>
  <c r="L73" i="21"/>
  <c r="K73" i="21"/>
  <c r="J73" i="21"/>
  <c r="I73" i="21"/>
  <c r="R73" i="21" s="1"/>
  <c r="T73" i="21" s="1"/>
  <c r="U72" i="21"/>
  <c r="S72" i="21"/>
  <c r="Q72" i="21"/>
  <c r="P72" i="21"/>
  <c r="O72" i="21"/>
  <c r="N72" i="21"/>
  <c r="M72" i="21"/>
  <c r="L72" i="21"/>
  <c r="K72" i="21"/>
  <c r="J72" i="21"/>
  <c r="R72" i="21" s="1"/>
  <c r="T72" i="21" s="1"/>
  <c r="I72" i="21"/>
  <c r="U71" i="21"/>
  <c r="S71" i="21"/>
  <c r="Q71" i="21"/>
  <c r="P71" i="21"/>
  <c r="O71" i="21"/>
  <c r="N71" i="21"/>
  <c r="M71" i="21"/>
  <c r="L71" i="21"/>
  <c r="K71" i="21"/>
  <c r="J71" i="21"/>
  <c r="R71" i="21" s="1"/>
  <c r="T71" i="21" s="1"/>
  <c r="I71" i="21"/>
  <c r="U70" i="21"/>
  <c r="S70" i="21"/>
  <c r="Q70" i="21"/>
  <c r="P70" i="21"/>
  <c r="R70" i="21" s="1"/>
  <c r="T70" i="21" s="1"/>
  <c r="O70" i="21"/>
  <c r="N70" i="21"/>
  <c r="M70" i="21"/>
  <c r="L70" i="21"/>
  <c r="K70" i="21"/>
  <c r="J70" i="21"/>
  <c r="I70" i="21"/>
  <c r="U69" i="21"/>
  <c r="S69" i="21"/>
  <c r="Q69" i="21"/>
  <c r="P69" i="21"/>
  <c r="O69" i="21"/>
  <c r="N69" i="21"/>
  <c r="M69" i="21"/>
  <c r="L69" i="21"/>
  <c r="K69" i="21"/>
  <c r="J69" i="21"/>
  <c r="I69" i="21"/>
  <c r="R69" i="21" s="1"/>
  <c r="T69" i="21" s="1"/>
  <c r="U68" i="21"/>
  <c r="S68" i="21"/>
  <c r="Q68" i="21"/>
  <c r="P68" i="21"/>
  <c r="O68" i="21"/>
  <c r="N68" i="21"/>
  <c r="M68" i="21"/>
  <c r="L68" i="21"/>
  <c r="K68" i="21"/>
  <c r="J68" i="21"/>
  <c r="R68" i="21" s="1"/>
  <c r="T68" i="21" s="1"/>
  <c r="I68" i="21"/>
  <c r="U67" i="21"/>
  <c r="S67" i="21"/>
  <c r="Q67" i="21"/>
  <c r="P67" i="21"/>
  <c r="O67" i="21"/>
  <c r="N67" i="21"/>
  <c r="M67" i="21"/>
  <c r="L67" i="21"/>
  <c r="K67" i="21"/>
  <c r="J67" i="21"/>
  <c r="I67" i="21"/>
  <c r="R67" i="21" s="1"/>
  <c r="T67" i="21" s="1"/>
  <c r="U66" i="21"/>
  <c r="S66" i="21"/>
  <c r="Q66" i="21"/>
  <c r="P66" i="21"/>
  <c r="O66" i="21"/>
  <c r="N66" i="21"/>
  <c r="M66" i="21"/>
  <c r="L66" i="21"/>
  <c r="R66" i="21" s="1"/>
  <c r="T66" i="21" s="1"/>
  <c r="K66" i="21"/>
  <c r="J66" i="21"/>
  <c r="I66" i="21"/>
  <c r="U65" i="21"/>
  <c r="S65" i="21"/>
  <c r="Q65" i="21"/>
  <c r="R65" i="21" s="1"/>
  <c r="T65" i="21" s="1"/>
  <c r="P65" i="21"/>
  <c r="O65" i="21"/>
  <c r="N65" i="21"/>
  <c r="M65" i="21"/>
  <c r="L65" i="21"/>
  <c r="K65" i="21"/>
  <c r="J65" i="21"/>
  <c r="I65" i="21"/>
  <c r="U64" i="21"/>
  <c r="S64" i="21"/>
  <c r="Q64" i="21"/>
  <c r="P64" i="21"/>
  <c r="O64" i="21"/>
  <c r="N64" i="21"/>
  <c r="M64" i="21"/>
  <c r="L64" i="21"/>
  <c r="K64" i="21"/>
  <c r="R64" i="21" s="1"/>
  <c r="T64" i="21" s="1"/>
  <c r="J64" i="21"/>
  <c r="I64" i="21"/>
  <c r="U63" i="21"/>
  <c r="S63" i="21"/>
  <c r="Q63" i="21"/>
  <c r="P63" i="21"/>
  <c r="O63" i="21"/>
  <c r="N63" i="21"/>
  <c r="M63" i="21"/>
  <c r="L63" i="21"/>
  <c r="K63" i="21"/>
  <c r="J63" i="21"/>
  <c r="I63" i="21"/>
  <c r="R63" i="21" s="1"/>
  <c r="T63" i="21" s="1"/>
  <c r="U62" i="21"/>
  <c r="S62" i="21"/>
  <c r="Q62" i="21"/>
  <c r="P62" i="21"/>
  <c r="O62" i="21"/>
  <c r="N62" i="21"/>
  <c r="M62" i="21"/>
  <c r="L62" i="21"/>
  <c r="K62" i="21"/>
  <c r="J62" i="21"/>
  <c r="I62" i="21"/>
  <c r="R62" i="21" s="1"/>
  <c r="T62" i="21" s="1"/>
  <c r="U61" i="21"/>
  <c r="S61" i="21"/>
  <c r="Q61" i="21"/>
  <c r="P61" i="21"/>
  <c r="O61" i="21"/>
  <c r="N61" i="21"/>
  <c r="R61" i="21" s="1"/>
  <c r="T61" i="21" s="1"/>
  <c r="M61" i="21"/>
  <c r="L61" i="21"/>
  <c r="K61" i="21"/>
  <c r="J61" i="21"/>
  <c r="I61" i="21"/>
  <c r="U60" i="21"/>
  <c r="S60" i="21"/>
  <c r="R60" i="21"/>
  <c r="T60" i="21" s="1"/>
  <c r="Q60" i="21"/>
  <c r="P60" i="21"/>
  <c r="O60" i="21"/>
  <c r="N60" i="21"/>
  <c r="M60" i="21"/>
  <c r="L60" i="21"/>
  <c r="K60" i="21"/>
  <c r="J60" i="21"/>
  <c r="I60" i="21"/>
  <c r="U59" i="21"/>
  <c r="S59" i="21"/>
  <c r="Q59" i="21"/>
  <c r="P59" i="21"/>
  <c r="O59" i="21"/>
  <c r="N59" i="21"/>
  <c r="M59" i="21"/>
  <c r="L59" i="21"/>
  <c r="K59" i="21"/>
  <c r="J59" i="21"/>
  <c r="I59" i="21"/>
  <c r="R59" i="21" s="1"/>
  <c r="T59" i="21" s="1"/>
  <c r="U58" i="21"/>
  <c r="S58" i="21"/>
  <c r="Q58" i="21"/>
  <c r="P58" i="21"/>
  <c r="O58" i="21"/>
  <c r="N58" i="21"/>
  <c r="M58" i="21"/>
  <c r="L58" i="21"/>
  <c r="K58" i="21"/>
  <c r="J58" i="21"/>
  <c r="I58" i="21"/>
  <c r="R58" i="21" s="1"/>
  <c r="T58" i="21" s="1"/>
  <c r="U57" i="21"/>
  <c r="S57" i="21"/>
  <c r="Q57" i="21"/>
  <c r="P57" i="21"/>
  <c r="O57" i="21"/>
  <c r="N57" i="21"/>
  <c r="M57" i="21"/>
  <c r="L57" i="21"/>
  <c r="K57" i="21"/>
  <c r="J57" i="21"/>
  <c r="I57" i="21"/>
  <c r="R57" i="21" s="1"/>
  <c r="T57" i="21" s="1"/>
  <c r="U56" i="21"/>
  <c r="S56" i="21"/>
  <c r="Q56" i="21"/>
  <c r="P56" i="21"/>
  <c r="O56" i="21"/>
  <c r="N56" i="21"/>
  <c r="M56" i="21"/>
  <c r="L56" i="21"/>
  <c r="K56" i="21"/>
  <c r="J56" i="21"/>
  <c r="R56" i="21" s="1"/>
  <c r="T56" i="21" s="1"/>
  <c r="I56" i="21"/>
  <c r="U55" i="21"/>
  <c r="S55" i="21"/>
  <c r="Q55" i="21"/>
  <c r="P55" i="21"/>
  <c r="O55" i="21"/>
  <c r="N55" i="21"/>
  <c r="M55" i="21"/>
  <c r="L55" i="21"/>
  <c r="K55" i="21"/>
  <c r="J55" i="21"/>
  <c r="R55" i="21" s="1"/>
  <c r="T55" i="21" s="1"/>
  <c r="I55" i="21"/>
  <c r="U54" i="21"/>
  <c r="S54" i="21"/>
  <c r="Q54" i="21"/>
  <c r="P54" i="21"/>
  <c r="R54" i="21" s="1"/>
  <c r="T54" i="21" s="1"/>
  <c r="O54" i="21"/>
  <c r="N54" i="21"/>
  <c r="M54" i="21"/>
  <c r="L54" i="21"/>
  <c r="K54" i="21"/>
  <c r="J54" i="21"/>
  <c r="I54" i="21"/>
  <c r="U53" i="21"/>
  <c r="S53" i="21"/>
  <c r="Q53" i="21"/>
  <c r="P53" i="21"/>
  <c r="O53" i="21"/>
  <c r="N53" i="21"/>
  <c r="M53" i="21"/>
  <c r="L53" i="21"/>
  <c r="K53" i="21"/>
  <c r="J53" i="21"/>
  <c r="I53" i="21"/>
  <c r="R53" i="21" s="1"/>
  <c r="T53" i="21" s="1"/>
  <c r="U52" i="21"/>
  <c r="S52" i="21"/>
  <c r="Q52" i="21"/>
  <c r="P52" i="21"/>
  <c r="O52" i="21"/>
  <c r="N52" i="21"/>
  <c r="M52" i="21"/>
  <c r="L52" i="21"/>
  <c r="K52" i="21"/>
  <c r="J52" i="21"/>
  <c r="R52" i="21" s="1"/>
  <c r="T52" i="21" s="1"/>
  <c r="I52" i="21"/>
  <c r="U51" i="21"/>
  <c r="S51" i="21"/>
  <c r="Q51" i="21"/>
  <c r="P51" i="21"/>
  <c r="O51" i="21"/>
  <c r="N51" i="21"/>
  <c r="M51" i="21"/>
  <c r="L51" i="21"/>
  <c r="K51" i="21"/>
  <c r="J51" i="21"/>
  <c r="I51" i="21"/>
  <c r="R51" i="21" s="1"/>
  <c r="T51" i="21" s="1"/>
  <c r="U50" i="21"/>
  <c r="S50" i="21"/>
  <c r="Q50" i="21"/>
  <c r="P50" i="21"/>
  <c r="O50" i="21"/>
  <c r="N50" i="21"/>
  <c r="M50" i="21"/>
  <c r="L50" i="21"/>
  <c r="R50" i="21" s="1"/>
  <c r="T50" i="21" s="1"/>
  <c r="K50" i="21"/>
  <c r="J50" i="21"/>
  <c r="I50" i="21"/>
  <c r="U49" i="21"/>
  <c r="S49" i="21"/>
  <c r="Q49" i="21"/>
  <c r="R49" i="21" s="1"/>
  <c r="T49" i="21" s="1"/>
  <c r="P49" i="21"/>
  <c r="O49" i="21"/>
  <c r="N49" i="21"/>
  <c r="M49" i="21"/>
  <c r="L49" i="21"/>
  <c r="K49" i="21"/>
  <c r="J49" i="21"/>
  <c r="I49" i="21"/>
  <c r="U48" i="21"/>
  <c r="S48" i="21"/>
  <c r="Q48" i="21"/>
  <c r="P48" i="21"/>
  <c r="O48" i="21"/>
  <c r="N48" i="21"/>
  <c r="M48" i="21"/>
  <c r="L48" i="21"/>
  <c r="K48" i="21"/>
  <c r="R48" i="21" s="1"/>
  <c r="T48" i="21" s="1"/>
  <c r="J48" i="21"/>
  <c r="I48" i="21"/>
  <c r="U47" i="21"/>
  <c r="S47" i="21"/>
  <c r="Q47" i="21"/>
  <c r="P47" i="21"/>
  <c r="O47" i="21"/>
  <c r="N47" i="21"/>
  <c r="M47" i="21"/>
  <c r="L47" i="21"/>
  <c r="K47" i="21"/>
  <c r="J47" i="21"/>
  <c r="I47" i="21"/>
  <c r="R47" i="21" s="1"/>
  <c r="T47" i="21" s="1"/>
  <c r="U46" i="21"/>
  <c r="S46" i="21"/>
  <c r="Q46" i="21"/>
  <c r="P46" i="21"/>
  <c r="O46" i="21"/>
  <c r="N46" i="21"/>
  <c r="M46" i="21"/>
  <c r="L46" i="21"/>
  <c r="K46" i="21"/>
  <c r="J46" i="21"/>
  <c r="I46" i="21"/>
  <c r="R46" i="21" s="1"/>
  <c r="T46" i="21" s="1"/>
  <c r="U45" i="21"/>
  <c r="S45" i="21"/>
  <c r="Q45" i="21"/>
  <c r="P45" i="21"/>
  <c r="O45" i="21"/>
  <c r="N45" i="21"/>
  <c r="R45" i="21" s="1"/>
  <c r="T45" i="21" s="1"/>
  <c r="M45" i="21"/>
  <c r="L45" i="21"/>
  <c r="K45" i="21"/>
  <c r="J45" i="21"/>
  <c r="I45" i="21"/>
  <c r="U44" i="21"/>
  <c r="S44" i="21"/>
  <c r="R44" i="21"/>
  <c r="T44" i="21" s="1"/>
  <c r="Q44" i="21"/>
  <c r="P44" i="21"/>
  <c r="O44" i="21"/>
  <c r="N44" i="21"/>
  <c r="M44" i="21"/>
  <c r="L44" i="21"/>
  <c r="K44" i="21"/>
  <c r="J44" i="21"/>
  <c r="I44" i="21"/>
  <c r="U43" i="21"/>
  <c r="S43" i="21"/>
  <c r="Q43" i="21"/>
  <c r="P43" i="21"/>
  <c r="O43" i="21"/>
  <c r="N43" i="21"/>
  <c r="M43" i="21"/>
  <c r="L43" i="21"/>
  <c r="K43" i="21"/>
  <c r="J43" i="21"/>
  <c r="I43" i="21"/>
  <c r="R43" i="21" s="1"/>
  <c r="T43" i="21" s="1"/>
  <c r="U42" i="21"/>
  <c r="S42" i="21"/>
  <c r="Q42" i="21"/>
  <c r="P42" i="21"/>
  <c r="O42" i="21"/>
  <c r="N42" i="21"/>
  <c r="M42" i="21"/>
  <c r="L42" i="21"/>
  <c r="K42" i="21"/>
  <c r="J42" i="21"/>
  <c r="I42" i="21"/>
  <c r="R42" i="21" s="1"/>
  <c r="T42" i="21" s="1"/>
  <c r="U41" i="21"/>
  <c r="S41" i="21"/>
  <c r="Q41" i="21"/>
  <c r="P41" i="21"/>
  <c r="O41" i="21"/>
  <c r="N41" i="21"/>
  <c r="M41" i="21"/>
  <c r="L41" i="21"/>
  <c r="K41" i="21"/>
  <c r="J41" i="21"/>
  <c r="I41" i="21"/>
  <c r="R41" i="21" s="1"/>
  <c r="T41" i="21" s="1"/>
  <c r="U40" i="21"/>
  <c r="S40" i="21"/>
  <c r="Q40" i="21"/>
  <c r="P40" i="21"/>
  <c r="O40" i="21"/>
  <c r="N40" i="21"/>
  <c r="M40" i="21"/>
  <c r="L40" i="21"/>
  <c r="K40" i="21"/>
  <c r="J40" i="21"/>
  <c r="R40" i="21" s="1"/>
  <c r="T40" i="21" s="1"/>
  <c r="I40" i="21"/>
  <c r="U39" i="21"/>
  <c r="S39" i="21"/>
  <c r="Q39" i="21"/>
  <c r="P39" i="21"/>
  <c r="O39" i="21"/>
  <c r="N39" i="21"/>
  <c r="M39" i="21"/>
  <c r="L39" i="21"/>
  <c r="K39" i="21"/>
  <c r="J39" i="21"/>
  <c r="R39" i="21" s="1"/>
  <c r="T39" i="21" s="1"/>
  <c r="I39" i="21"/>
  <c r="U38" i="21"/>
  <c r="S38" i="21"/>
  <c r="Q38" i="21"/>
  <c r="P38" i="21"/>
  <c r="R38" i="21" s="1"/>
  <c r="T38" i="21" s="1"/>
  <c r="O38" i="21"/>
  <c r="N38" i="21"/>
  <c r="M38" i="21"/>
  <c r="L38" i="21"/>
  <c r="K38" i="21"/>
  <c r="J38" i="21"/>
  <c r="I38" i="21"/>
  <c r="U37" i="21"/>
  <c r="S37" i="21"/>
  <c r="Q37" i="21"/>
  <c r="P37" i="21"/>
  <c r="O37" i="21"/>
  <c r="N37" i="21"/>
  <c r="M37" i="21"/>
  <c r="L37" i="21"/>
  <c r="K37" i="21"/>
  <c r="J37" i="21"/>
  <c r="I37" i="21"/>
  <c r="R37" i="21" s="1"/>
  <c r="T37" i="21" s="1"/>
  <c r="U36" i="21"/>
  <c r="S36" i="21"/>
  <c r="Q36" i="21"/>
  <c r="P36" i="21"/>
  <c r="O36" i="21"/>
  <c r="N36" i="21"/>
  <c r="M36" i="21"/>
  <c r="L36" i="21"/>
  <c r="K36" i="21"/>
  <c r="J36" i="21"/>
  <c r="R36" i="21" s="1"/>
  <c r="T36" i="21" s="1"/>
  <c r="I36" i="21"/>
  <c r="U35" i="21"/>
  <c r="S35" i="21"/>
  <c r="Q35" i="21"/>
  <c r="P35" i="21"/>
  <c r="O35" i="21"/>
  <c r="N35" i="21"/>
  <c r="M35" i="21"/>
  <c r="L35" i="21"/>
  <c r="K35" i="21"/>
  <c r="J35" i="21"/>
  <c r="I35" i="21"/>
  <c r="R35" i="21" s="1"/>
  <c r="T35" i="21" s="1"/>
  <c r="U34" i="21"/>
  <c r="S34" i="21"/>
  <c r="Q34" i="21"/>
  <c r="P34" i="21"/>
  <c r="O34" i="21"/>
  <c r="N34" i="21"/>
  <c r="M34" i="21"/>
  <c r="L34" i="21"/>
  <c r="R34" i="21" s="1"/>
  <c r="T34" i="21" s="1"/>
  <c r="K34" i="21"/>
  <c r="J34" i="21"/>
  <c r="I34" i="21"/>
  <c r="U33" i="21"/>
  <c r="S33" i="21"/>
  <c r="Q33" i="21"/>
  <c r="R33" i="21" s="1"/>
  <c r="T33" i="21" s="1"/>
  <c r="P33" i="21"/>
  <c r="O33" i="21"/>
  <c r="N33" i="21"/>
  <c r="M33" i="21"/>
  <c r="L33" i="21"/>
  <c r="K33" i="21"/>
  <c r="J33" i="21"/>
  <c r="I33" i="21"/>
  <c r="U32" i="21"/>
  <c r="S32" i="21"/>
  <c r="Q32" i="21"/>
  <c r="P32" i="21"/>
  <c r="O32" i="21"/>
  <c r="N32" i="21"/>
  <c r="M32" i="21"/>
  <c r="L32" i="21"/>
  <c r="K32" i="21"/>
  <c r="J32" i="21"/>
  <c r="I32" i="21"/>
  <c r="R32" i="21" s="1"/>
  <c r="T32" i="21" s="1"/>
  <c r="U31" i="21"/>
  <c r="S31" i="21"/>
  <c r="Q31" i="21"/>
  <c r="P31" i="21"/>
  <c r="O31" i="21"/>
  <c r="N31" i="21"/>
  <c r="M31" i="21"/>
  <c r="L31" i="21"/>
  <c r="K31" i="21"/>
  <c r="J31" i="21"/>
  <c r="I31" i="21"/>
  <c r="R31" i="21" s="1"/>
  <c r="T31" i="21" s="1"/>
  <c r="U30" i="21"/>
  <c r="S30" i="21"/>
  <c r="Q30" i="21"/>
  <c r="P30" i="21"/>
  <c r="O30" i="21"/>
  <c r="N30" i="21"/>
  <c r="M30" i="21"/>
  <c r="L30" i="21"/>
  <c r="K30" i="21"/>
  <c r="J30" i="21"/>
  <c r="I30" i="21"/>
  <c r="R30" i="21" s="1"/>
  <c r="T30" i="21" s="1"/>
  <c r="U29" i="21"/>
  <c r="S29" i="21"/>
  <c r="Q29" i="21"/>
  <c r="P29" i="21"/>
  <c r="O29" i="21"/>
  <c r="N29" i="21"/>
  <c r="R29" i="21" s="1"/>
  <c r="T29" i="21" s="1"/>
  <c r="M29" i="21"/>
  <c r="L29" i="21"/>
  <c r="K29" i="21"/>
  <c r="J29" i="21"/>
  <c r="I29" i="21"/>
  <c r="U28" i="21"/>
  <c r="S28" i="21"/>
  <c r="R28" i="21"/>
  <c r="T28" i="21" s="1"/>
  <c r="Q28" i="21"/>
  <c r="P28" i="21"/>
  <c r="O28" i="21"/>
  <c r="N28" i="21"/>
  <c r="M28" i="21"/>
  <c r="L28" i="21"/>
  <c r="K28" i="21"/>
  <c r="J28" i="21"/>
  <c r="I28" i="21"/>
  <c r="U27" i="21"/>
  <c r="S27" i="21"/>
  <c r="Q27" i="21"/>
  <c r="P27" i="21"/>
  <c r="O27" i="21"/>
  <c r="N27" i="21"/>
  <c r="M27" i="21"/>
  <c r="L27" i="21"/>
  <c r="K27" i="21"/>
  <c r="J27" i="21"/>
  <c r="I27" i="21"/>
  <c r="R27" i="21" s="1"/>
  <c r="T27" i="21" s="1"/>
  <c r="U26" i="21"/>
  <c r="S26" i="21"/>
  <c r="Q26" i="21"/>
  <c r="P26" i="21"/>
  <c r="O26" i="21"/>
  <c r="N26" i="21"/>
  <c r="M26" i="21"/>
  <c r="L26" i="21"/>
  <c r="K26" i="21"/>
  <c r="J26" i="21"/>
  <c r="I26" i="21"/>
  <c r="R26" i="21" s="1"/>
  <c r="T26" i="21" s="1"/>
  <c r="U25" i="21"/>
  <c r="S25" i="21"/>
  <c r="Q25" i="21"/>
  <c r="P25" i="21"/>
  <c r="O25" i="21"/>
  <c r="N25" i="21"/>
  <c r="M25" i="21"/>
  <c r="L25" i="21"/>
  <c r="K25" i="21"/>
  <c r="J25" i="21"/>
  <c r="I25" i="21"/>
  <c r="R25" i="21" s="1"/>
  <c r="T25" i="21" s="1"/>
  <c r="U24" i="21"/>
  <c r="S24" i="21"/>
  <c r="Q24" i="21"/>
  <c r="P24" i="21"/>
  <c r="O24" i="21"/>
  <c r="N24" i="21"/>
  <c r="M24" i="21"/>
  <c r="L24" i="21"/>
  <c r="K24" i="21"/>
  <c r="J24" i="21"/>
  <c r="R24" i="21" s="1"/>
  <c r="T24" i="21" s="1"/>
  <c r="I24" i="21"/>
  <c r="U23" i="21"/>
  <c r="S23" i="21"/>
  <c r="Q23" i="21"/>
  <c r="P23" i="21"/>
  <c r="O23" i="21"/>
  <c r="N23" i="21"/>
  <c r="M23" i="21"/>
  <c r="L23" i="21"/>
  <c r="K23" i="21"/>
  <c r="J23" i="21"/>
  <c r="R23" i="21" s="1"/>
  <c r="T23" i="21" s="1"/>
  <c r="I23" i="21"/>
  <c r="U22" i="21"/>
  <c r="S22" i="21"/>
  <c r="Q22" i="21"/>
  <c r="P22" i="21"/>
  <c r="O22" i="21"/>
  <c r="N22" i="21"/>
  <c r="M22" i="21"/>
  <c r="L22" i="21"/>
  <c r="K22" i="21"/>
  <c r="J22" i="21"/>
  <c r="I22" i="21"/>
  <c r="R22" i="21" s="1"/>
  <c r="T22" i="21" s="1"/>
  <c r="U21" i="21"/>
  <c r="S21" i="21"/>
  <c r="Q21" i="21"/>
  <c r="P21" i="21"/>
  <c r="O21" i="21"/>
  <c r="N21" i="21"/>
  <c r="M21" i="21"/>
  <c r="L21" i="21"/>
  <c r="K21" i="21"/>
  <c r="J21" i="21"/>
  <c r="I21" i="21"/>
  <c r="R21" i="21" s="1"/>
  <c r="T21" i="21" s="1"/>
  <c r="U20" i="21"/>
  <c r="S20" i="21"/>
  <c r="Q20" i="21"/>
  <c r="P20" i="21"/>
  <c r="O20" i="21"/>
  <c r="N20" i="21"/>
  <c r="M20" i="21"/>
  <c r="L20" i="21"/>
  <c r="K20" i="21"/>
  <c r="J20" i="21"/>
  <c r="R20" i="21" s="1"/>
  <c r="T20" i="21" s="1"/>
  <c r="I20" i="21"/>
  <c r="U19" i="21"/>
  <c r="S19" i="21"/>
  <c r="Q19" i="21"/>
  <c r="P19" i="21"/>
  <c r="O19" i="21"/>
  <c r="N19" i="21"/>
  <c r="M19" i="21"/>
  <c r="L19" i="21"/>
  <c r="K19" i="21"/>
  <c r="J19" i="21"/>
  <c r="I19" i="21"/>
  <c r="R19" i="21" s="1"/>
  <c r="T19" i="21" s="1"/>
  <c r="U18" i="21"/>
  <c r="S18" i="21"/>
  <c r="Q18" i="21"/>
  <c r="P18" i="21"/>
  <c r="O18" i="21"/>
  <c r="N18" i="21"/>
  <c r="M18" i="21"/>
  <c r="L18" i="21"/>
  <c r="R18" i="21" s="1"/>
  <c r="T18" i="21" s="1"/>
  <c r="K18" i="21"/>
  <c r="J18" i="21"/>
  <c r="I18" i="21"/>
  <c r="U17" i="21"/>
  <c r="S17" i="21"/>
  <c r="Q17" i="21"/>
  <c r="R17" i="21" s="1"/>
  <c r="T17" i="21" s="1"/>
  <c r="P17" i="21"/>
  <c r="O17" i="21"/>
  <c r="N17" i="21"/>
  <c r="M17" i="21"/>
  <c r="L17" i="21"/>
  <c r="K17" i="21"/>
  <c r="J17" i="21"/>
  <c r="I17" i="21"/>
  <c r="U16" i="21"/>
  <c r="S16" i="21"/>
  <c r="Q16" i="21"/>
  <c r="P16" i="21"/>
  <c r="O16" i="21"/>
  <c r="N16" i="21"/>
  <c r="M16" i="21"/>
  <c r="L16" i="21"/>
  <c r="K16" i="21"/>
  <c r="J16" i="21"/>
  <c r="I16" i="21"/>
  <c r="R16" i="21" s="1"/>
  <c r="T16" i="21" s="1"/>
  <c r="U15" i="21"/>
  <c r="S15" i="21"/>
  <c r="Q15" i="21"/>
  <c r="P15" i="21"/>
  <c r="O15" i="21"/>
  <c r="N15" i="21"/>
  <c r="M15" i="21"/>
  <c r="L15" i="21"/>
  <c r="K15" i="21"/>
  <c r="J15" i="21"/>
  <c r="I15" i="21"/>
  <c r="R15" i="21" s="1"/>
  <c r="T15" i="21" s="1"/>
  <c r="U14" i="21"/>
  <c r="S14" i="21"/>
  <c r="Q14" i="21"/>
  <c r="P14" i="21"/>
  <c r="O14" i="21"/>
  <c r="N14" i="21"/>
  <c r="M14" i="21"/>
  <c r="L14" i="21"/>
  <c r="K14" i="21"/>
  <c r="J14" i="21"/>
  <c r="I14" i="21"/>
  <c r="R14" i="21" s="1"/>
  <c r="T14" i="21" s="1"/>
  <c r="U13" i="21"/>
  <c r="S13" i="21"/>
  <c r="Q13" i="21"/>
  <c r="P13" i="21"/>
  <c r="O13" i="21"/>
  <c r="N13" i="21"/>
  <c r="R13" i="21" s="1"/>
  <c r="T13" i="21" s="1"/>
  <c r="M13" i="21"/>
  <c r="L13" i="21"/>
  <c r="K13" i="21"/>
  <c r="J13" i="21"/>
  <c r="I13" i="21"/>
  <c r="U12" i="21"/>
  <c r="S12" i="21"/>
  <c r="R12" i="21"/>
  <c r="T12" i="21" s="1"/>
  <c r="Q12" i="21"/>
  <c r="P12" i="21"/>
  <c r="O12" i="21"/>
  <c r="N12" i="21"/>
  <c r="M12" i="21"/>
  <c r="L12" i="21"/>
  <c r="K12" i="21"/>
  <c r="J12" i="21"/>
  <c r="I12" i="21"/>
  <c r="U11" i="21"/>
  <c r="S11" i="21"/>
  <c r="Q11" i="21"/>
  <c r="P11" i="21"/>
  <c r="O11" i="21"/>
  <c r="N11" i="21"/>
  <c r="M11" i="21"/>
  <c r="L11" i="21"/>
  <c r="K11" i="21"/>
  <c r="J11" i="21"/>
  <c r="I11" i="21"/>
  <c r="R11" i="21" s="1"/>
  <c r="T11" i="21" s="1"/>
  <c r="U10" i="21"/>
  <c r="S10" i="21"/>
  <c r="Q10" i="21"/>
  <c r="P10" i="21"/>
  <c r="O10" i="21"/>
  <c r="N10" i="21"/>
  <c r="M10" i="21"/>
  <c r="L10" i="21"/>
  <c r="K10" i="21"/>
  <c r="J10" i="21"/>
  <c r="I10" i="21"/>
  <c r="R10" i="21" s="1"/>
  <c r="T10" i="21" s="1"/>
  <c r="U9" i="21"/>
  <c r="S9" i="21"/>
  <c r="Q9" i="21"/>
  <c r="P9" i="21"/>
  <c r="O9" i="21"/>
  <c r="N9" i="21"/>
  <c r="M9" i="21"/>
  <c r="L9" i="21"/>
  <c r="K9" i="21"/>
  <c r="J9" i="21"/>
  <c r="I9" i="21"/>
  <c r="R9" i="21" s="1"/>
  <c r="T9" i="21" s="1"/>
  <c r="U8" i="21"/>
  <c r="S8" i="21"/>
  <c r="Q8" i="21"/>
  <c r="P8" i="21"/>
  <c r="O8" i="21"/>
  <c r="N8" i="21"/>
  <c r="M8" i="21"/>
  <c r="L8" i="21"/>
  <c r="K8" i="21"/>
  <c r="J8" i="21"/>
  <c r="R8" i="21" s="1"/>
  <c r="T8" i="21" s="1"/>
  <c r="I8" i="21"/>
  <c r="U7" i="21"/>
  <c r="S7" i="21"/>
  <c r="Q7" i="21"/>
  <c r="P7" i="21"/>
  <c r="O7" i="21"/>
  <c r="N7" i="21"/>
  <c r="M7" i="21"/>
  <c r="L7" i="21"/>
  <c r="K7" i="21"/>
  <c r="J7" i="21"/>
  <c r="R7" i="21" s="1"/>
  <c r="T7" i="21" s="1"/>
  <c r="I7" i="21"/>
  <c r="U6" i="21"/>
  <c r="S6" i="21"/>
  <c r="Q6" i="21"/>
  <c r="P6" i="21"/>
  <c r="O6" i="21"/>
  <c r="N6" i="21"/>
  <c r="M6" i="21"/>
  <c r="L6" i="21"/>
  <c r="K6" i="21"/>
  <c r="J6" i="21"/>
  <c r="I6" i="21"/>
  <c r="R6" i="21" s="1"/>
  <c r="T6" i="21" s="1"/>
  <c r="U5" i="21"/>
  <c r="S5" i="21"/>
  <c r="Q5" i="21"/>
  <c r="P5" i="21"/>
  <c r="O5" i="21"/>
  <c r="N5" i="21"/>
  <c r="M5" i="21"/>
  <c r="L5" i="21"/>
  <c r="K5" i="21"/>
  <c r="J5" i="21"/>
  <c r="I5" i="21"/>
  <c r="R5" i="21" s="1"/>
  <c r="T5" i="21" s="1"/>
  <c r="R4" i="21"/>
  <c r="S200" i="20"/>
  <c r="Q200" i="20"/>
  <c r="P200" i="20"/>
  <c r="O200" i="20"/>
  <c r="N200" i="20"/>
  <c r="M200" i="20"/>
  <c r="L200" i="20"/>
  <c r="R200" i="20" s="1"/>
  <c r="T200" i="20" s="1"/>
  <c r="K200" i="20"/>
  <c r="J200" i="20"/>
  <c r="I200" i="20"/>
  <c r="S199" i="20"/>
  <c r="Q199" i="20"/>
  <c r="P199" i="20"/>
  <c r="O199" i="20"/>
  <c r="N199" i="20"/>
  <c r="M199" i="20"/>
  <c r="L199" i="20"/>
  <c r="K199" i="20"/>
  <c r="J199" i="20"/>
  <c r="I199" i="20"/>
  <c r="R199" i="20" s="1"/>
  <c r="T199" i="20" s="1"/>
  <c r="S198" i="20"/>
  <c r="Q198" i="20"/>
  <c r="P198" i="20"/>
  <c r="O198" i="20"/>
  <c r="N198" i="20"/>
  <c r="M198" i="20"/>
  <c r="L198" i="20"/>
  <c r="K198" i="20"/>
  <c r="J198" i="20"/>
  <c r="I198" i="20"/>
  <c r="R198" i="20" s="1"/>
  <c r="T198" i="20" s="1"/>
  <c r="S197" i="20"/>
  <c r="Q197" i="20"/>
  <c r="P197" i="20"/>
  <c r="O197" i="20"/>
  <c r="N197" i="20"/>
  <c r="M197" i="20"/>
  <c r="L197" i="20"/>
  <c r="K197" i="20"/>
  <c r="J197" i="20"/>
  <c r="I197" i="20"/>
  <c r="R197" i="20" s="1"/>
  <c r="T197" i="20" s="1"/>
  <c r="S196" i="20"/>
  <c r="Q196" i="20"/>
  <c r="P196" i="20"/>
  <c r="O196" i="20"/>
  <c r="N196" i="20"/>
  <c r="M196" i="20"/>
  <c r="L196" i="20"/>
  <c r="K196" i="20"/>
  <c r="J196" i="20"/>
  <c r="R196" i="20" s="1"/>
  <c r="T196" i="20" s="1"/>
  <c r="I196" i="20"/>
  <c r="S195" i="20"/>
  <c r="Q195" i="20"/>
  <c r="P195" i="20"/>
  <c r="O195" i="20"/>
  <c r="N195" i="20"/>
  <c r="M195" i="20"/>
  <c r="R195" i="20" s="1"/>
  <c r="T195" i="20" s="1"/>
  <c r="L195" i="20"/>
  <c r="K195" i="20"/>
  <c r="J195" i="20"/>
  <c r="I195" i="20"/>
  <c r="S194" i="20"/>
  <c r="Q194" i="20"/>
  <c r="P194" i="20"/>
  <c r="O194" i="20"/>
  <c r="N194" i="20"/>
  <c r="M194" i="20"/>
  <c r="L194" i="20"/>
  <c r="K194" i="20"/>
  <c r="J194" i="20"/>
  <c r="I194" i="20"/>
  <c r="R194" i="20" s="1"/>
  <c r="T194" i="20" s="1"/>
  <c r="S193" i="20"/>
  <c r="Q193" i="20"/>
  <c r="P193" i="20"/>
  <c r="O193" i="20"/>
  <c r="N193" i="20"/>
  <c r="M193" i="20"/>
  <c r="L193" i="20"/>
  <c r="K193" i="20"/>
  <c r="J193" i="20"/>
  <c r="I193" i="20"/>
  <c r="R193" i="20" s="1"/>
  <c r="T193" i="20" s="1"/>
  <c r="S192" i="20"/>
  <c r="Q192" i="20"/>
  <c r="P192" i="20"/>
  <c r="O192" i="20"/>
  <c r="N192" i="20"/>
  <c r="M192" i="20"/>
  <c r="L192" i="20"/>
  <c r="K192" i="20"/>
  <c r="J192" i="20"/>
  <c r="I192" i="20"/>
  <c r="R192" i="20" s="1"/>
  <c r="T192" i="20" s="1"/>
  <c r="S191" i="20"/>
  <c r="Q191" i="20"/>
  <c r="P191" i="20"/>
  <c r="O191" i="20"/>
  <c r="N191" i="20"/>
  <c r="M191" i="20"/>
  <c r="L191" i="20"/>
  <c r="K191" i="20"/>
  <c r="R191" i="20" s="1"/>
  <c r="T191" i="20" s="1"/>
  <c r="J191" i="20"/>
  <c r="I191" i="20"/>
  <c r="S190" i="20"/>
  <c r="Q190" i="20"/>
  <c r="P190" i="20"/>
  <c r="O190" i="20"/>
  <c r="N190" i="20"/>
  <c r="R190" i="20" s="1"/>
  <c r="T190" i="20" s="1"/>
  <c r="M190" i="20"/>
  <c r="L190" i="20"/>
  <c r="K190" i="20"/>
  <c r="J190" i="20"/>
  <c r="I190" i="20"/>
  <c r="S189" i="20"/>
  <c r="Q189" i="20"/>
  <c r="P189" i="20"/>
  <c r="O189" i="20"/>
  <c r="N189" i="20"/>
  <c r="M189" i="20"/>
  <c r="L189" i="20"/>
  <c r="K189" i="20"/>
  <c r="R189" i="20" s="1"/>
  <c r="T189" i="20" s="1"/>
  <c r="J189" i="20"/>
  <c r="I189" i="20"/>
  <c r="S188" i="20"/>
  <c r="R188" i="20"/>
  <c r="T188" i="20" s="1"/>
  <c r="Q188" i="20"/>
  <c r="P188" i="20"/>
  <c r="O188" i="20"/>
  <c r="N188" i="20"/>
  <c r="M188" i="20"/>
  <c r="L188" i="20"/>
  <c r="K188" i="20"/>
  <c r="J188" i="20"/>
  <c r="I188" i="20"/>
  <c r="S187" i="20"/>
  <c r="Q187" i="20"/>
  <c r="P187" i="20"/>
  <c r="O187" i="20"/>
  <c r="N187" i="20"/>
  <c r="M187" i="20"/>
  <c r="L187" i="20"/>
  <c r="K187" i="20"/>
  <c r="J187" i="20"/>
  <c r="I187" i="20"/>
  <c r="R187" i="20" s="1"/>
  <c r="T187" i="20" s="1"/>
  <c r="S186" i="20"/>
  <c r="Q186" i="20"/>
  <c r="P186" i="20"/>
  <c r="O186" i="20"/>
  <c r="N186" i="20"/>
  <c r="M186" i="20"/>
  <c r="L186" i="20"/>
  <c r="K186" i="20"/>
  <c r="J186" i="20"/>
  <c r="I186" i="20"/>
  <c r="R186" i="20" s="1"/>
  <c r="T186" i="20" s="1"/>
  <c r="S185" i="20"/>
  <c r="Q185" i="20"/>
  <c r="P185" i="20"/>
  <c r="O185" i="20"/>
  <c r="N185" i="20"/>
  <c r="M185" i="20"/>
  <c r="L185" i="20"/>
  <c r="K185" i="20"/>
  <c r="J185" i="20"/>
  <c r="I185" i="20"/>
  <c r="R185" i="20" s="1"/>
  <c r="T185" i="20" s="1"/>
  <c r="S184" i="20"/>
  <c r="Q184" i="20"/>
  <c r="P184" i="20"/>
  <c r="O184" i="20"/>
  <c r="N184" i="20"/>
  <c r="M184" i="20"/>
  <c r="L184" i="20"/>
  <c r="R184" i="20" s="1"/>
  <c r="T184" i="20" s="1"/>
  <c r="K184" i="20"/>
  <c r="J184" i="20"/>
  <c r="I184" i="20"/>
  <c r="S183" i="20"/>
  <c r="Q183" i="20"/>
  <c r="P183" i="20"/>
  <c r="O183" i="20"/>
  <c r="N183" i="20"/>
  <c r="M183" i="20"/>
  <c r="L183" i="20"/>
  <c r="K183" i="20"/>
  <c r="J183" i="20"/>
  <c r="I183" i="20"/>
  <c r="R183" i="20" s="1"/>
  <c r="T183" i="20" s="1"/>
  <c r="S182" i="20"/>
  <c r="Q182" i="20"/>
  <c r="P182" i="20"/>
  <c r="O182" i="20"/>
  <c r="N182" i="20"/>
  <c r="M182" i="20"/>
  <c r="L182" i="20"/>
  <c r="K182" i="20"/>
  <c r="J182" i="20"/>
  <c r="I182" i="20"/>
  <c r="R182" i="20" s="1"/>
  <c r="T182" i="20" s="1"/>
  <c r="S181" i="20"/>
  <c r="Q181" i="20"/>
  <c r="P181" i="20"/>
  <c r="O181" i="20"/>
  <c r="N181" i="20"/>
  <c r="M181" i="20"/>
  <c r="L181" i="20"/>
  <c r="K181" i="20"/>
  <c r="J181" i="20"/>
  <c r="I181" i="20"/>
  <c r="R181" i="20" s="1"/>
  <c r="T181" i="20" s="1"/>
  <c r="S180" i="20"/>
  <c r="Q180" i="20"/>
  <c r="P180" i="20"/>
  <c r="O180" i="20"/>
  <c r="N180" i="20"/>
  <c r="M180" i="20"/>
  <c r="L180" i="20"/>
  <c r="K180" i="20"/>
  <c r="J180" i="20"/>
  <c r="R180" i="20" s="1"/>
  <c r="T180" i="20" s="1"/>
  <c r="I180" i="20"/>
  <c r="S179" i="20"/>
  <c r="Q179" i="20"/>
  <c r="P179" i="20"/>
  <c r="O179" i="20"/>
  <c r="N179" i="20"/>
  <c r="M179" i="20"/>
  <c r="R179" i="20" s="1"/>
  <c r="T179" i="20" s="1"/>
  <c r="L179" i="20"/>
  <c r="K179" i="20"/>
  <c r="J179" i="20"/>
  <c r="I179" i="20"/>
  <c r="S178" i="20"/>
  <c r="Q178" i="20"/>
  <c r="P178" i="20"/>
  <c r="O178" i="20"/>
  <c r="N178" i="20"/>
  <c r="M178" i="20"/>
  <c r="L178" i="20"/>
  <c r="K178" i="20"/>
  <c r="J178" i="20"/>
  <c r="I178" i="20"/>
  <c r="R178" i="20" s="1"/>
  <c r="T178" i="20" s="1"/>
  <c r="S177" i="20"/>
  <c r="Q177" i="20"/>
  <c r="P177" i="20"/>
  <c r="O177" i="20"/>
  <c r="N177" i="20"/>
  <c r="M177" i="20"/>
  <c r="L177" i="20"/>
  <c r="K177" i="20"/>
  <c r="J177" i="20"/>
  <c r="I177" i="20"/>
  <c r="R177" i="20" s="1"/>
  <c r="T177" i="20" s="1"/>
  <c r="S176" i="20"/>
  <c r="Q176" i="20"/>
  <c r="P176" i="20"/>
  <c r="O176" i="20"/>
  <c r="N176" i="20"/>
  <c r="M176" i="20"/>
  <c r="L176" i="20"/>
  <c r="K176" i="20"/>
  <c r="J176" i="20"/>
  <c r="I176" i="20"/>
  <c r="R176" i="20" s="1"/>
  <c r="T176" i="20" s="1"/>
  <c r="S175" i="20"/>
  <c r="Q175" i="20"/>
  <c r="P175" i="20"/>
  <c r="O175" i="20"/>
  <c r="N175" i="20"/>
  <c r="M175" i="20"/>
  <c r="L175" i="20"/>
  <c r="K175" i="20"/>
  <c r="R175" i="20" s="1"/>
  <c r="T175" i="20" s="1"/>
  <c r="J175" i="20"/>
  <c r="I175" i="20"/>
  <c r="S174" i="20"/>
  <c r="Q174" i="20"/>
  <c r="P174" i="20"/>
  <c r="O174" i="20"/>
  <c r="N174" i="20"/>
  <c r="R174" i="20" s="1"/>
  <c r="T174" i="20" s="1"/>
  <c r="M174" i="20"/>
  <c r="L174" i="20"/>
  <c r="K174" i="20"/>
  <c r="J174" i="20"/>
  <c r="I174" i="20"/>
  <c r="S173" i="20"/>
  <c r="Q173" i="20"/>
  <c r="P173" i="20"/>
  <c r="O173" i="20"/>
  <c r="N173" i="20"/>
  <c r="M173" i="20"/>
  <c r="L173" i="20"/>
  <c r="K173" i="20"/>
  <c r="R173" i="20" s="1"/>
  <c r="T173" i="20" s="1"/>
  <c r="J173" i="20"/>
  <c r="I173" i="20"/>
  <c r="S172" i="20"/>
  <c r="R172" i="20"/>
  <c r="T172" i="20" s="1"/>
  <c r="Q172" i="20"/>
  <c r="P172" i="20"/>
  <c r="O172" i="20"/>
  <c r="N172" i="20"/>
  <c r="M172" i="20"/>
  <c r="L172" i="20"/>
  <c r="K172" i="20"/>
  <c r="J172" i="20"/>
  <c r="I172" i="20"/>
  <c r="S171" i="20"/>
  <c r="Q171" i="20"/>
  <c r="P171" i="20"/>
  <c r="O171" i="20"/>
  <c r="N171" i="20"/>
  <c r="M171" i="20"/>
  <c r="L171" i="20"/>
  <c r="K171" i="20"/>
  <c r="J171" i="20"/>
  <c r="I171" i="20"/>
  <c r="R171" i="20" s="1"/>
  <c r="T171" i="20" s="1"/>
  <c r="S170" i="20"/>
  <c r="Q170" i="20"/>
  <c r="P170" i="20"/>
  <c r="O170" i="20"/>
  <c r="N170" i="20"/>
  <c r="M170" i="20"/>
  <c r="L170" i="20"/>
  <c r="K170" i="20"/>
  <c r="J170" i="20"/>
  <c r="I170" i="20"/>
  <c r="R170" i="20" s="1"/>
  <c r="T170" i="20" s="1"/>
  <c r="S169" i="20"/>
  <c r="Q169" i="20"/>
  <c r="P169" i="20"/>
  <c r="O169" i="20"/>
  <c r="N169" i="20"/>
  <c r="M169" i="20"/>
  <c r="L169" i="20"/>
  <c r="K169" i="20"/>
  <c r="J169" i="20"/>
  <c r="I169" i="20"/>
  <c r="R169" i="20" s="1"/>
  <c r="T169" i="20" s="1"/>
  <c r="S168" i="20"/>
  <c r="Q168" i="20"/>
  <c r="P168" i="20"/>
  <c r="O168" i="20"/>
  <c r="N168" i="20"/>
  <c r="M168" i="20"/>
  <c r="L168" i="20"/>
  <c r="R168" i="20" s="1"/>
  <c r="T168" i="20" s="1"/>
  <c r="K168" i="20"/>
  <c r="J168" i="20"/>
  <c r="I168" i="20"/>
  <c r="S167" i="20"/>
  <c r="Q167" i="20"/>
  <c r="P167" i="20"/>
  <c r="O167" i="20"/>
  <c r="N167" i="20"/>
  <c r="M167" i="20"/>
  <c r="L167" i="20"/>
  <c r="K167" i="20"/>
  <c r="J167" i="20"/>
  <c r="I167" i="20"/>
  <c r="R167" i="20" s="1"/>
  <c r="T167" i="20" s="1"/>
  <c r="S166" i="20"/>
  <c r="Q166" i="20"/>
  <c r="P166" i="20"/>
  <c r="O166" i="20"/>
  <c r="N166" i="20"/>
  <c r="M166" i="20"/>
  <c r="L166" i="20"/>
  <c r="K166" i="20"/>
  <c r="J166" i="20"/>
  <c r="I166" i="20"/>
  <c r="R166" i="20" s="1"/>
  <c r="T166" i="20" s="1"/>
  <c r="S165" i="20"/>
  <c r="Q165" i="20"/>
  <c r="P165" i="20"/>
  <c r="O165" i="20"/>
  <c r="N165" i="20"/>
  <c r="M165" i="20"/>
  <c r="L165" i="20"/>
  <c r="K165" i="20"/>
  <c r="J165" i="20"/>
  <c r="I165" i="20"/>
  <c r="R165" i="20" s="1"/>
  <c r="T165" i="20" s="1"/>
  <c r="S164" i="20"/>
  <c r="Q164" i="20"/>
  <c r="P164" i="20"/>
  <c r="O164" i="20"/>
  <c r="N164" i="20"/>
  <c r="M164" i="20"/>
  <c r="L164" i="20"/>
  <c r="K164" i="20"/>
  <c r="J164" i="20"/>
  <c r="R164" i="20" s="1"/>
  <c r="T164" i="20" s="1"/>
  <c r="I164" i="20"/>
  <c r="S163" i="20"/>
  <c r="Q163" i="20"/>
  <c r="P163" i="20"/>
  <c r="O163" i="20"/>
  <c r="N163" i="20"/>
  <c r="M163" i="20"/>
  <c r="R163" i="20" s="1"/>
  <c r="T163" i="20" s="1"/>
  <c r="L163" i="20"/>
  <c r="K163" i="20"/>
  <c r="J163" i="20"/>
  <c r="I163" i="20"/>
  <c r="S162" i="20"/>
  <c r="Q162" i="20"/>
  <c r="P162" i="20"/>
  <c r="O162" i="20"/>
  <c r="N162" i="20"/>
  <c r="M162" i="20"/>
  <c r="L162" i="20"/>
  <c r="K162" i="20"/>
  <c r="J162" i="20"/>
  <c r="I162" i="20"/>
  <c r="R162" i="20" s="1"/>
  <c r="T162" i="20" s="1"/>
  <c r="S161" i="20"/>
  <c r="Q161" i="20"/>
  <c r="P161" i="20"/>
  <c r="O161" i="20"/>
  <c r="N161" i="20"/>
  <c r="M161" i="20"/>
  <c r="L161" i="20"/>
  <c r="K161" i="20"/>
  <c r="J161" i="20"/>
  <c r="I161" i="20"/>
  <c r="R161" i="20" s="1"/>
  <c r="T161" i="20" s="1"/>
  <c r="S160" i="20"/>
  <c r="Q160" i="20"/>
  <c r="P160" i="20"/>
  <c r="O160" i="20"/>
  <c r="N160" i="20"/>
  <c r="M160" i="20"/>
  <c r="L160" i="20"/>
  <c r="K160" i="20"/>
  <c r="J160" i="20"/>
  <c r="I160" i="20"/>
  <c r="R160" i="20" s="1"/>
  <c r="T160" i="20" s="1"/>
  <c r="S159" i="20"/>
  <c r="Q159" i="20"/>
  <c r="P159" i="20"/>
  <c r="O159" i="20"/>
  <c r="N159" i="20"/>
  <c r="M159" i="20"/>
  <c r="L159" i="20"/>
  <c r="K159" i="20"/>
  <c r="R159" i="20" s="1"/>
  <c r="T159" i="20" s="1"/>
  <c r="J159" i="20"/>
  <c r="I159" i="20"/>
  <c r="S158" i="20"/>
  <c r="Q158" i="20"/>
  <c r="P158" i="20"/>
  <c r="O158" i="20"/>
  <c r="N158" i="20"/>
  <c r="R158" i="20" s="1"/>
  <c r="T158" i="20" s="1"/>
  <c r="M158" i="20"/>
  <c r="L158" i="20"/>
  <c r="K158" i="20"/>
  <c r="J158" i="20"/>
  <c r="I158" i="20"/>
  <c r="S157" i="20"/>
  <c r="Q157" i="20"/>
  <c r="P157" i="20"/>
  <c r="O157" i="20"/>
  <c r="N157" i="20"/>
  <c r="M157" i="20"/>
  <c r="L157" i="20"/>
  <c r="K157" i="20"/>
  <c r="R157" i="20" s="1"/>
  <c r="T157" i="20" s="1"/>
  <c r="J157" i="20"/>
  <c r="I157" i="20"/>
  <c r="S156" i="20"/>
  <c r="R156" i="20"/>
  <c r="T156" i="20" s="1"/>
  <c r="Q156" i="20"/>
  <c r="P156" i="20"/>
  <c r="O156" i="20"/>
  <c r="N156" i="20"/>
  <c r="M156" i="20"/>
  <c r="L156" i="20"/>
  <c r="K156" i="20"/>
  <c r="J156" i="20"/>
  <c r="I156" i="20"/>
  <c r="S155" i="20"/>
  <c r="Q155" i="20"/>
  <c r="P155" i="20"/>
  <c r="O155" i="20"/>
  <c r="N155" i="20"/>
  <c r="M155" i="20"/>
  <c r="L155" i="20"/>
  <c r="K155" i="20"/>
  <c r="J155" i="20"/>
  <c r="I155" i="20"/>
  <c r="R155" i="20" s="1"/>
  <c r="T155" i="20" s="1"/>
  <c r="S154" i="20"/>
  <c r="Q154" i="20"/>
  <c r="P154" i="20"/>
  <c r="O154" i="20"/>
  <c r="N154" i="20"/>
  <c r="M154" i="20"/>
  <c r="L154" i="20"/>
  <c r="K154" i="20"/>
  <c r="J154" i="20"/>
  <c r="I154" i="20"/>
  <c r="R154" i="20" s="1"/>
  <c r="T154" i="20" s="1"/>
  <c r="S153" i="20"/>
  <c r="Q153" i="20"/>
  <c r="P153" i="20"/>
  <c r="O153" i="20"/>
  <c r="N153" i="20"/>
  <c r="M153" i="20"/>
  <c r="L153" i="20"/>
  <c r="K153" i="20"/>
  <c r="J153" i="20"/>
  <c r="I153" i="20"/>
  <c r="R153" i="20" s="1"/>
  <c r="T153" i="20" s="1"/>
  <c r="S152" i="20"/>
  <c r="Q152" i="20"/>
  <c r="P152" i="20"/>
  <c r="O152" i="20"/>
  <c r="N152" i="20"/>
  <c r="M152" i="20"/>
  <c r="L152" i="20"/>
  <c r="R152" i="20" s="1"/>
  <c r="T152" i="20" s="1"/>
  <c r="K152" i="20"/>
  <c r="J152" i="20"/>
  <c r="I152" i="20"/>
  <c r="S151" i="20"/>
  <c r="Q151" i="20"/>
  <c r="P151" i="20"/>
  <c r="O151" i="20"/>
  <c r="N151" i="20"/>
  <c r="M151" i="20"/>
  <c r="L151" i="20"/>
  <c r="K151" i="20"/>
  <c r="J151" i="20"/>
  <c r="I151" i="20"/>
  <c r="R151" i="20" s="1"/>
  <c r="T151" i="20" s="1"/>
  <c r="S150" i="20"/>
  <c r="Q150" i="20"/>
  <c r="P150" i="20"/>
  <c r="O150" i="20"/>
  <c r="N150" i="20"/>
  <c r="M150" i="20"/>
  <c r="L150" i="20"/>
  <c r="K150" i="20"/>
  <c r="J150" i="20"/>
  <c r="I150" i="20"/>
  <c r="R150" i="20" s="1"/>
  <c r="T150" i="20" s="1"/>
  <c r="S149" i="20"/>
  <c r="Q149" i="20"/>
  <c r="P149" i="20"/>
  <c r="O149" i="20"/>
  <c r="N149" i="20"/>
  <c r="M149" i="20"/>
  <c r="L149" i="20"/>
  <c r="K149" i="20"/>
  <c r="J149" i="20"/>
  <c r="I149" i="20"/>
  <c r="R149" i="20" s="1"/>
  <c r="T149" i="20" s="1"/>
  <c r="S148" i="20"/>
  <c r="Q148" i="20"/>
  <c r="P148" i="20"/>
  <c r="O148" i="20"/>
  <c r="N148" i="20"/>
  <c r="M148" i="20"/>
  <c r="L148" i="20"/>
  <c r="K148" i="20"/>
  <c r="J148" i="20"/>
  <c r="R148" i="20" s="1"/>
  <c r="T148" i="20" s="1"/>
  <c r="I148" i="20"/>
  <c r="S147" i="20"/>
  <c r="Q147" i="20"/>
  <c r="P147" i="20"/>
  <c r="O147" i="20"/>
  <c r="N147" i="20"/>
  <c r="M147" i="20"/>
  <c r="R147" i="20" s="1"/>
  <c r="T147" i="20" s="1"/>
  <c r="L147" i="20"/>
  <c r="K147" i="20"/>
  <c r="J147" i="20"/>
  <c r="I147" i="20"/>
  <c r="S146" i="20"/>
  <c r="Q146" i="20"/>
  <c r="P146" i="20"/>
  <c r="O146" i="20"/>
  <c r="N146" i="20"/>
  <c r="M146" i="20"/>
  <c r="L146" i="20"/>
  <c r="K146" i="20"/>
  <c r="J146" i="20"/>
  <c r="I146" i="20"/>
  <c r="R146" i="20" s="1"/>
  <c r="T146" i="20" s="1"/>
  <c r="S145" i="20"/>
  <c r="Q145" i="20"/>
  <c r="P145" i="20"/>
  <c r="O145" i="20"/>
  <c r="N145" i="20"/>
  <c r="M145" i="20"/>
  <c r="L145" i="20"/>
  <c r="K145" i="20"/>
  <c r="J145" i="20"/>
  <c r="I145" i="20"/>
  <c r="R145" i="20" s="1"/>
  <c r="T145" i="20" s="1"/>
  <c r="S144" i="20"/>
  <c r="Q144" i="20"/>
  <c r="P144" i="20"/>
  <c r="O144" i="20"/>
  <c r="N144" i="20"/>
  <c r="M144" i="20"/>
  <c r="L144" i="20"/>
  <c r="K144" i="20"/>
  <c r="J144" i="20"/>
  <c r="I144" i="20"/>
  <c r="R144" i="20" s="1"/>
  <c r="T144" i="20" s="1"/>
  <c r="S143" i="20"/>
  <c r="Q143" i="20"/>
  <c r="P143" i="20"/>
  <c r="O143" i="20"/>
  <c r="N143" i="20"/>
  <c r="M143" i="20"/>
  <c r="L143" i="20"/>
  <c r="K143" i="20"/>
  <c r="R143" i="20" s="1"/>
  <c r="T143" i="20" s="1"/>
  <c r="J143" i="20"/>
  <c r="I143" i="20"/>
  <c r="S142" i="20"/>
  <c r="Q142" i="20"/>
  <c r="P142" i="20"/>
  <c r="O142" i="20"/>
  <c r="N142" i="20"/>
  <c r="R142" i="20" s="1"/>
  <c r="T142" i="20" s="1"/>
  <c r="M142" i="20"/>
  <c r="L142" i="20"/>
  <c r="K142" i="20"/>
  <c r="J142" i="20"/>
  <c r="I142" i="20"/>
  <c r="S141" i="20"/>
  <c r="Q141" i="20"/>
  <c r="P141" i="20"/>
  <c r="O141" i="20"/>
  <c r="N141" i="20"/>
  <c r="M141" i="20"/>
  <c r="L141" i="20"/>
  <c r="K141" i="20"/>
  <c r="R141" i="20" s="1"/>
  <c r="T141" i="20" s="1"/>
  <c r="J141" i="20"/>
  <c r="I141" i="20"/>
  <c r="S140" i="20"/>
  <c r="R140" i="20"/>
  <c r="T140" i="20" s="1"/>
  <c r="Q140" i="20"/>
  <c r="P140" i="20"/>
  <c r="O140" i="20"/>
  <c r="N140" i="20"/>
  <c r="M140" i="20"/>
  <c r="L140" i="20"/>
  <c r="K140" i="20"/>
  <c r="J140" i="20"/>
  <c r="I140" i="20"/>
  <c r="S139" i="20"/>
  <c r="Q139" i="20"/>
  <c r="P139" i="20"/>
  <c r="O139" i="20"/>
  <c r="N139" i="20"/>
  <c r="M139" i="20"/>
  <c r="L139" i="20"/>
  <c r="K139" i="20"/>
  <c r="J139" i="20"/>
  <c r="I139" i="20"/>
  <c r="R139" i="20" s="1"/>
  <c r="T139" i="20" s="1"/>
  <c r="S138" i="20"/>
  <c r="Q138" i="20"/>
  <c r="P138" i="20"/>
  <c r="O138" i="20"/>
  <c r="N138" i="20"/>
  <c r="M138" i="20"/>
  <c r="L138" i="20"/>
  <c r="R138" i="20" s="1"/>
  <c r="T138" i="20" s="1"/>
  <c r="K138" i="20"/>
  <c r="J138" i="20"/>
  <c r="I138" i="20"/>
  <c r="S137" i="20"/>
  <c r="Q137" i="20"/>
  <c r="P137" i="20"/>
  <c r="O137" i="20"/>
  <c r="N137" i="20"/>
  <c r="M137" i="20"/>
  <c r="L137" i="20"/>
  <c r="K137" i="20"/>
  <c r="J137" i="20"/>
  <c r="I137" i="20"/>
  <c r="R137" i="20" s="1"/>
  <c r="T137" i="20" s="1"/>
  <c r="S136" i="20"/>
  <c r="Q136" i="20"/>
  <c r="P136" i="20"/>
  <c r="O136" i="20"/>
  <c r="N136" i="20"/>
  <c r="M136" i="20"/>
  <c r="L136" i="20"/>
  <c r="R136" i="20" s="1"/>
  <c r="T136" i="20" s="1"/>
  <c r="K136" i="20"/>
  <c r="J136" i="20"/>
  <c r="I136" i="20"/>
  <c r="S135" i="20"/>
  <c r="Q135" i="20"/>
  <c r="P135" i="20"/>
  <c r="O135" i="20"/>
  <c r="N135" i="20"/>
  <c r="M135" i="20"/>
  <c r="L135" i="20"/>
  <c r="K135" i="20"/>
  <c r="J135" i="20"/>
  <c r="I135" i="20"/>
  <c r="R135" i="20" s="1"/>
  <c r="T135" i="20" s="1"/>
  <c r="S134" i="20"/>
  <c r="Q134" i="20"/>
  <c r="P134" i="20"/>
  <c r="O134" i="20"/>
  <c r="N134" i="20"/>
  <c r="M134" i="20"/>
  <c r="L134" i="20"/>
  <c r="K134" i="20"/>
  <c r="J134" i="20"/>
  <c r="I134" i="20"/>
  <c r="R134" i="20" s="1"/>
  <c r="T134" i="20" s="1"/>
  <c r="S133" i="20"/>
  <c r="Q133" i="20"/>
  <c r="P133" i="20"/>
  <c r="O133" i="20"/>
  <c r="N133" i="20"/>
  <c r="M133" i="20"/>
  <c r="L133" i="20"/>
  <c r="K133" i="20"/>
  <c r="J133" i="20"/>
  <c r="I133" i="20"/>
  <c r="R133" i="20" s="1"/>
  <c r="T133" i="20" s="1"/>
  <c r="S132" i="20"/>
  <c r="Q132" i="20"/>
  <c r="P132" i="20"/>
  <c r="O132" i="20"/>
  <c r="N132" i="20"/>
  <c r="M132" i="20"/>
  <c r="L132" i="20"/>
  <c r="K132" i="20"/>
  <c r="J132" i="20"/>
  <c r="R132" i="20" s="1"/>
  <c r="T132" i="20" s="1"/>
  <c r="I132" i="20"/>
  <c r="S131" i="20"/>
  <c r="Q131" i="20"/>
  <c r="P131" i="20"/>
  <c r="O131" i="20"/>
  <c r="N131" i="20"/>
  <c r="M131" i="20"/>
  <c r="R131" i="20" s="1"/>
  <c r="T131" i="20" s="1"/>
  <c r="L131" i="20"/>
  <c r="K131" i="20"/>
  <c r="J131" i="20"/>
  <c r="I131" i="20"/>
  <c r="S130" i="20"/>
  <c r="Q130" i="20"/>
  <c r="P130" i="20"/>
  <c r="O130" i="20"/>
  <c r="N130" i="20"/>
  <c r="M130" i="20"/>
  <c r="L130" i="20"/>
  <c r="K130" i="20"/>
  <c r="J130" i="20"/>
  <c r="I130" i="20"/>
  <c r="R130" i="20" s="1"/>
  <c r="T130" i="20" s="1"/>
  <c r="S129" i="20"/>
  <c r="Q129" i="20"/>
  <c r="P129" i="20"/>
  <c r="O129" i="20"/>
  <c r="N129" i="20"/>
  <c r="M129" i="20"/>
  <c r="L129" i="20"/>
  <c r="K129" i="20"/>
  <c r="J129" i="20"/>
  <c r="I129" i="20"/>
  <c r="R129" i="20" s="1"/>
  <c r="T129" i="20" s="1"/>
  <c r="S128" i="20"/>
  <c r="Q128" i="20"/>
  <c r="P128" i="20"/>
  <c r="O128" i="20"/>
  <c r="N128" i="20"/>
  <c r="M128" i="20"/>
  <c r="L128" i="20"/>
  <c r="K128" i="20"/>
  <c r="J128" i="20"/>
  <c r="I128" i="20"/>
  <c r="R128" i="20" s="1"/>
  <c r="T128" i="20" s="1"/>
  <c r="S127" i="20"/>
  <c r="Q127" i="20"/>
  <c r="P127" i="20"/>
  <c r="O127" i="20"/>
  <c r="N127" i="20"/>
  <c r="M127" i="20"/>
  <c r="L127" i="20"/>
  <c r="K127" i="20"/>
  <c r="R127" i="20" s="1"/>
  <c r="T127" i="20" s="1"/>
  <c r="J127" i="20"/>
  <c r="I127" i="20"/>
  <c r="S126" i="20"/>
  <c r="Q126" i="20"/>
  <c r="P126" i="20"/>
  <c r="O126" i="20"/>
  <c r="N126" i="20"/>
  <c r="R126" i="20" s="1"/>
  <c r="T126" i="20" s="1"/>
  <c r="M126" i="20"/>
  <c r="L126" i="20"/>
  <c r="K126" i="20"/>
  <c r="J126" i="20"/>
  <c r="I126" i="20"/>
  <c r="S125" i="20"/>
  <c r="Q125" i="20"/>
  <c r="P125" i="20"/>
  <c r="O125" i="20"/>
  <c r="N125" i="20"/>
  <c r="M125" i="20"/>
  <c r="L125" i="20"/>
  <c r="K125" i="20"/>
  <c r="R125" i="20" s="1"/>
  <c r="T125" i="20" s="1"/>
  <c r="J125" i="20"/>
  <c r="I125" i="20"/>
  <c r="S124" i="20"/>
  <c r="R124" i="20"/>
  <c r="T124" i="20" s="1"/>
  <c r="Q124" i="20"/>
  <c r="P124" i="20"/>
  <c r="O124" i="20"/>
  <c r="N124" i="20"/>
  <c r="M124" i="20"/>
  <c r="L124" i="20"/>
  <c r="K124" i="20"/>
  <c r="J124" i="20"/>
  <c r="I124" i="20"/>
  <c r="S123" i="20"/>
  <c r="Q123" i="20"/>
  <c r="P123" i="20"/>
  <c r="O123" i="20"/>
  <c r="N123" i="20"/>
  <c r="M123" i="20"/>
  <c r="L123" i="20"/>
  <c r="K123" i="20"/>
  <c r="J123" i="20"/>
  <c r="I123" i="20"/>
  <c r="R123" i="20" s="1"/>
  <c r="T123" i="20" s="1"/>
  <c r="S122" i="20"/>
  <c r="Q122" i="20"/>
  <c r="P122" i="20"/>
  <c r="O122" i="20"/>
  <c r="N122" i="20"/>
  <c r="M122" i="20"/>
  <c r="L122" i="20"/>
  <c r="R122" i="20" s="1"/>
  <c r="T122" i="20" s="1"/>
  <c r="K122" i="20"/>
  <c r="J122" i="20"/>
  <c r="I122" i="20"/>
  <c r="S121" i="20"/>
  <c r="Q121" i="20"/>
  <c r="P121" i="20"/>
  <c r="O121" i="20"/>
  <c r="N121" i="20"/>
  <c r="M121" i="20"/>
  <c r="L121" i="20"/>
  <c r="K121" i="20"/>
  <c r="J121" i="20"/>
  <c r="I121" i="20"/>
  <c r="R121" i="20" s="1"/>
  <c r="T121" i="20" s="1"/>
  <c r="S120" i="20"/>
  <c r="Q120" i="20"/>
  <c r="P120" i="20"/>
  <c r="O120" i="20"/>
  <c r="N120" i="20"/>
  <c r="M120" i="20"/>
  <c r="L120" i="20"/>
  <c r="R120" i="20" s="1"/>
  <c r="T120" i="20" s="1"/>
  <c r="K120" i="20"/>
  <c r="J120" i="20"/>
  <c r="I120" i="20"/>
  <c r="S119" i="20"/>
  <c r="Q119" i="20"/>
  <c r="P119" i="20"/>
  <c r="O119" i="20"/>
  <c r="N119" i="20"/>
  <c r="M119" i="20"/>
  <c r="L119" i="20"/>
  <c r="K119" i="20"/>
  <c r="J119" i="20"/>
  <c r="I119" i="20"/>
  <c r="R119" i="20" s="1"/>
  <c r="T119" i="20" s="1"/>
  <c r="S118" i="20"/>
  <c r="Q118" i="20"/>
  <c r="P118" i="20"/>
  <c r="O118" i="20"/>
  <c r="N118" i="20"/>
  <c r="M118" i="20"/>
  <c r="L118" i="20"/>
  <c r="K118" i="20"/>
  <c r="J118" i="20"/>
  <c r="I118" i="20"/>
  <c r="R118" i="20" s="1"/>
  <c r="T118" i="20" s="1"/>
  <c r="S117" i="20"/>
  <c r="Q117" i="20"/>
  <c r="P117" i="20"/>
  <c r="O117" i="20"/>
  <c r="N117" i="20"/>
  <c r="M117" i="20"/>
  <c r="L117" i="20"/>
  <c r="K117" i="20"/>
  <c r="J117" i="20"/>
  <c r="I117" i="20"/>
  <c r="R117" i="20" s="1"/>
  <c r="T117" i="20" s="1"/>
  <c r="S116" i="20"/>
  <c r="Q116" i="20"/>
  <c r="P116" i="20"/>
  <c r="O116" i="20"/>
  <c r="N116" i="20"/>
  <c r="M116" i="20"/>
  <c r="L116" i="20"/>
  <c r="K116" i="20"/>
  <c r="J116" i="20"/>
  <c r="R116" i="20" s="1"/>
  <c r="T116" i="20" s="1"/>
  <c r="I116" i="20"/>
  <c r="S115" i="20"/>
  <c r="Q115" i="20"/>
  <c r="P115" i="20"/>
  <c r="O115" i="20"/>
  <c r="N115" i="20"/>
  <c r="M115" i="20"/>
  <c r="R115" i="20" s="1"/>
  <c r="T115" i="20" s="1"/>
  <c r="L115" i="20"/>
  <c r="K115" i="20"/>
  <c r="J115" i="20"/>
  <c r="I115" i="20"/>
  <c r="S114" i="20"/>
  <c r="Q114" i="20"/>
  <c r="P114" i="20"/>
  <c r="O114" i="20"/>
  <c r="N114" i="20"/>
  <c r="M114" i="20"/>
  <c r="L114" i="20"/>
  <c r="K114" i="20"/>
  <c r="J114" i="20"/>
  <c r="I114" i="20"/>
  <c r="R114" i="20" s="1"/>
  <c r="T114" i="20" s="1"/>
  <c r="S113" i="20"/>
  <c r="Q113" i="20"/>
  <c r="P113" i="20"/>
  <c r="O113" i="20"/>
  <c r="N113" i="20"/>
  <c r="M113" i="20"/>
  <c r="L113" i="20"/>
  <c r="K113" i="20"/>
  <c r="J113" i="20"/>
  <c r="I113" i="20"/>
  <c r="R113" i="20" s="1"/>
  <c r="T113" i="20" s="1"/>
  <c r="S112" i="20"/>
  <c r="Q112" i="20"/>
  <c r="P112" i="20"/>
  <c r="O112" i="20"/>
  <c r="N112" i="20"/>
  <c r="M112" i="20"/>
  <c r="L112" i="20"/>
  <c r="K112" i="20"/>
  <c r="J112" i="20"/>
  <c r="I112" i="20"/>
  <c r="R112" i="20" s="1"/>
  <c r="T112" i="20" s="1"/>
  <c r="S111" i="20"/>
  <c r="Q111" i="20"/>
  <c r="P111" i="20"/>
  <c r="O111" i="20"/>
  <c r="N111" i="20"/>
  <c r="M111" i="20"/>
  <c r="L111" i="20"/>
  <c r="K111" i="20"/>
  <c r="R111" i="20" s="1"/>
  <c r="T111" i="20" s="1"/>
  <c r="J111" i="20"/>
  <c r="I111" i="20"/>
  <c r="S110" i="20"/>
  <c r="Q110" i="20"/>
  <c r="P110" i="20"/>
  <c r="O110" i="20"/>
  <c r="N110" i="20"/>
  <c r="R110" i="20" s="1"/>
  <c r="T110" i="20" s="1"/>
  <c r="M110" i="20"/>
  <c r="L110" i="20"/>
  <c r="K110" i="20"/>
  <c r="J110" i="20"/>
  <c r="I110" i="20"/>
  <c r="S109" i="20"/>
  <c r="Q109" i="20"/>
  <c r="P109" i="20"/>
  <c r="O109" i="20"/>
  <c r="N109" i="20"/>
  <c r="M109" i="20"/>
  <c r="L109" i="20"/>
  <c r="K109" i="20"/>
  <c r="R109" i="20" s="1"/>
  <c r="T109" i="20" s="1"/>
  <c r="J109" i="20"/>
  <c r="I109" i="20"/>
  <c r="S108" i="20"/>
  <c r="R108" i="20"/>
  <c r="T108" i="20" s="1"/>
  <c r="Q108" i="20"/>
  <c r="P108" i="20"/>
  <c r="O108" i="20"/>
  <c r="N108" i="20"/>
  <c r="M108" i="20"/>
  <c r="L108" i="20"/>
  <c r="K108" i="20"/>
  <c r="J108" i="20"/>
  <c r="I108" i="20"/>
  <c r="S107" i="20"/>
  <c r="Q107" i="20"/>
  <c r="P107" i="20"/>
  <c r="O107" i="20"/>
  <c r="N107" i="20"/>
  <c r="M107" i="20"/>
  <c r="L107" i="20"/>
  <c r="K107" i="20"/>
  <c r="J107" i="20"/>
  <c r="I107" i="20"/>
  <c r="R107" i="20" s="1"/>
  <c r="T107" i="20" s="1"/>
  <c r="S106" i="20"/>
  <c r="Q106" i="20"/>
  <c r="P106" i="20"/>
  <c r="O106" i="20"/>
  <c r="N106" i="20"/>
  <c r="M106" i="20"/>
  <c r="L106" i="20"/>
  <c r="R106" i="20" s="1"/>
  <c r="T106" i="20" s="1"/>
  <c r="K106" i="20"/>
  <c r="J106" i="20"/>
  <c r="I106" i="20"/>
  <c r="S105" i="20"/>
  <c r="Q105" i="20"/>
  <c r="P105" i="20"/>
  <c r="O105" i="20"/>
  <c r="N105" i="20"/>
  <c r="M105" i="20"/>
  <c r="L105" i="20"/>
  <c r="K105" i="20"/>
  <c r="J105" i="20"/>
  <c r="I105" i="20"/>
  <c r="R105" i="20" s="1"/>
  <c r="T105" i="20" s="1"/>
  <c r="S104" i="20"/>
  <c r="Q104" i="20"/>
  <c r="P104" i="20"/>
  <c r="O104" i="20"/>
  <c r="N104" i="20"/>
  <c r="M104" i="20"/>
  <c r="L104" i="20"/>
  <c r="R104" i="20" s="1"/>
  <c r="T104" i="20" s="1"/>
  <c r="K104" i="20"/>
  <c r="J104" i="20"/>
  <c r="I104" i="20"/>
  <c r="S103" i="20"/>
  <c r="Q103" i="20"/>
  <c r="P103" i="20"/>
  <c r="O103" i="20"/>
  <c r="N103" i="20"/>
  <c r="M103" i="20"/>
  <c r="L103" i="20"/>
  <c r="K103" i="20"/>
  <c r="J103" i="20"/>
  <c r="I103" i="20"/>
  <c r="R103" i="20" s="1"/>
  <c r="T103" i="20" s="1"/>
  <c r="S102" i="20"/>
  <c r="Q102" i="20"/>
  <c r="P102" i="20"/>
  <c r="O102" i="20"/>
  <c r="N102" i="20"/>
  <c r="M102" i="20"/>
  <c r="L102" i="20"/>
  <c r="K102" i="20"/>
  <c r="J102" i="20"/>
  <c r="I102" i="20"/>
  <c r="R102" i="20" s="1"/>
  <c r="T102" i="20" s="1"/>
  <c r="S101" i="20"/>
  <c r="Q101" i="20"/>
  <c r="P101" i="20"/>
  <c r="O101" i="20"/>
  <c r="N101" i="20"/>
  <c r="M101" i="20"/>
  <c r="L101" i="20"/>
  <c r="K101" i="20"/>
  <c r="J101" i="20"/>
  <c r="I101" i="20"/>
  <c r="R101" i="20" s="1"/>
  <c r="T101" i="20" s="1"/>
  <c r="S100" i="20"/>
  <c r="Q100" i="20"/>
  <c r="P100" i="20"/>
  <c r="O100" i="20"/>
  <c r="N100" i="20"/>
  <c r="M100" i="20"/>
  <c r="L100" i="20"/>
  <c r="K100" i="20"/>
  <c r="J100" i="20"/>
  <c r="R100" i="20" s="1"/>
  <c r="T100" i="20" s="1"/>
  <c r="I100" i="20"/>
  <c r="S99" i="20"/>
  <c r="Q99" i="20"/>
  <c r="P99" i="20"/>
  <c r="O99" i="20"/>
  <c r="N99" i="20"/>
  <c r="M99" i="20"/>
  <c r="R99" i="20" s="1"/>
  <c r="T99" i="20" s="1"/>
  <c r="L99" i="20"/>
  <c r="K99" i="20"/>
  <c r="J99" i="20"/>
  <c r="I99" i="20"/>
  <c r="S98" i="20"/>
  <c r="Q98" i="20"/>
  <c r="P98" i="20"/>
  <c r="O98" i="20"/>
  <c r="N98" i="20"/>
  <c r="M98" i="20"/>
  <c r="L98" i="20"/>
  <c r="K98" i="20"/>
  <c r="J98" i="20"/>
  <c r="I98" i="20"/>
  <c r="R98" i="20" s="1"/>
  <c r="T98" i="20" s="1"/>
  <c r="S97" i="20"/>
  <c r="Q97" i="20"/>
  <c r="P97" i="20"/>
  <c r="O97" i="20"/>
  <c r="N97" i="20"/>
  <c r="M97" i="20"/>
  <c r="L97" i="20"/>
  <c r="K97" i="20"/>
  <c r="J97" i="20"/>
  <c r="I97" i="20"/>
  <c r="R97" i="20" s="1"/>
  <c r="T97" i="20" s="1"/>
  <c r="S96" i="20"/>
  <c r="Q96" i="20"/>
  <c r="P96" i="20"/>
  <c r="O96" i="20"/>
  <c r="N96" i="20"/>
  <c r="M96" i="20"/>
  <c r="L96" i="20"/>
  <c r="K96" i="20"/>
  <c r="J96" i="20"/>
  <c r="I96" i="20"/>
  <c r="R96" i="20" s="1"/>
  <c r="T96" i="20" s="1"/>
  <c r="S95" i="20"/>
  <c r="Q95" i="20"/>
  <c r="P95" i="20"/>
  <c r="O95" i="20"/>
  <c r="N95" i="20"/>
  <c r="M95" i="20"/>
  <c r="L95" i="20"/>
  <c r="K95" i="20"/>
  <c r="R95" i="20" s="1"/>
  <c r="T95" i="20" s="1"/>
  <c r="J95" i="20"/>
  <c r="I95" i="20"/>
  <c r="S94" i="20"/>
  <c r="Q94" i="20"/>
  <c r="P94" i="20"/>
  <c r="O94" i="20"/>
  <c r="N94" i="20"/>
  <c r="R94" i="20" s="1"/>
  <c r="T94" i="20" s="1"/>
  <c r="M94" i="20"/>
  <c r="L94" i="20"/>
  <c r="K94" i="20"/>
  <c r="J94" i="20"/>
  <c r="I94" i="20"/>
  <c r="S93" i="20"/>
  <c r="Q93" i="20"/>
  <c r="P93" i="20"/>
  <c r="O93" i="20"/>
  <c r="N93" i="20"/>
  <c r="M93" i="20"/>
  <c r="L93" i="20"/>
  <c r="K93" i="20"/>
  <c r="R93" i="20" s="1"/>
  <c r="T93" i="20" s="1"/>
  <c r="J93" i="20"/>
  <c r="I93" i="20"/>
  <c r="S92" i="20"/>
  <c r="R92" i="20"/>
  <c r="T92" i="20" s="1"/>
  <c r="Q92" i="20"/>
  <c r="P92" i="20"/>
  <c r="O92" i="20"/>
  <c r="N92" i="20"/>
  <c r="M92" i="20"/>
  <c r="L92" i="20"/>
  <c r="K92" i="20"/>
  <c r="J92" i="20"/>
  <c r="I92" i="20"/>
  <c r="S91" i="20"/>
  <c r="Q91" i="20"/>
  <c r="P91" i="20"/>
  <c r="O91" i="20"/>
  <c r="N91" i="20"/>
  <c r="M91" i="20"/>
  <c r="L91" i="20"/>
  <c r="K91" i="20"/>
  <c r="J91" i="20"/>
  <c r="I91" i="20"/>
  <c r="R91" i="20" s="1"/>
  <c r="T91" i="20" s="1"/>
  <c r="S90" i="20"/>
  <c r="Q90" i="20"/>
  <c r="P90" i="20"/>
  <c r="O90" i="20"/>
  <c r="N90" i="20"/>
  <c r="M90" i="20"/>
  <c r="L90" i="20"/>
  <c r="R90" i="20" s="1"/>
  <c r="T90" i="20" s="1"/>
  <c r="K90" i="20"/>
  <c r="J90" i="20"/>
  <c r="I90" i="20"/>
  <c r="S89" i="20"/>
  <c r="Q89" i="20"/>
  <c r="P89" i="20"/>
  <c r="O89" i="20"/>
  <c r="N89" i="20"/>
  <c r="M89" i="20"/>
  <c r="L89" i="20"/>
  <c r="K89" i="20"/>
  <c r="J89" i="20"/>
  <c r="I89" i="20"/>
  <c r="R89" i="20" s="1"/>
  <c r="T89" i="20" s="1"/>
  <c r="S88" i="20"/>
  <c r="Q88" i="20"/>
  <c r="P88" i="20"/>
  <c r="O88" i="20"/>
  <c r="N88" i="20"/>
  <c r="M88" i="20"/>
  <c r="L88" i="20"/>
  <c r="R88" i="20" s="1"/>
  <c r="T88" i="20" s="1"/>
  <c r="K88" i="20"/>
  <c r="J88" i="20"/>
  <c r="I88" i="20"/>
  <c r="S87" i="20"/>
  <c r="Q87" i="20"/>
  <c r="P87" i="20"/>
  <c r="O87" i="20"/>
  <c r="N87" i="20"/>
  <c r="M87" i="20"/>
  <c r="L87" i="20"/>
  <c r="K87" i="20"/>
  <c r="J87" i="20"/>
  <c r="I87" i="20"/>
  <c r="R87" i="20" s="1"/>
  <c r="T87" i="20" s="1"/>
  <c r="S86" i="20"/>
  <c r="Q86" i="20"/>
  <c r="P86" i="20"/>
  <c r="O86" i="20"/>
  <c r="N86" i="20"/>
  <c r="M86" i="20"/>
  <c r="L86" i="20"/>
  <c r="K86" i="20"/>
  <c r="J86" i="20"/>
  <c r="I86" i="20"/>
  <c r="R86" i="20" s="1"/>
  <c r="T86" i="20" s="1"/>
  <c r="S85" i="20"/>
  <c r="Q85" i="20"/>
  <c r="P85" i="20"/>
  <c r="O85" i="20"/>
  <c r="N85" i="20"/>
  <c r="M85" i="20"/>
  <c r="L85" i="20"/>
  <c r="K85" i="20"/>
  <c r="J85" i="20"/>
  <c r="I85" i="20"/>
  <c r="R85" i="20" s="1"/>
  <c r="T85" i="20" s="1"/>
  <c r="S84" i="20"/>
  <c r="Q84" i="20"/>
  <c r="P84" i="20"/>
  <c r="O84" i="20"/>
  <c r="N84" i="20"/>
  <c r="M84" i="20"/>
  <c r="L84" i="20"/>
  <c r="K84" i="20"/>
  <c r="J84" i="20"/>
  <c r="R84" i="20" s="1"/>
  <c r="T84" i="20" s="1"/>
  <c r="I84" i="20"/>
  <c r="S83" i="20"/>
  <c r="Q83" i="20"/>
  <c r="P83" i="20"/>
  <c r="O83" i="20"/>
  <c r="N83" i="20"/>
  <c r="M83" i="20"/>
  <c r="R83" i="20" s="1"/>
  <c r="T83" i="20" s="1"/>
  <c r="L83" i="20"/>
  <c r="K83" i="20"/>
  <c r="J83" i="20"/>
  <c r="I83" i="20"/>
  <c r="S82" i="20"/>
  <c r="Q82" i="20"/>
  <c r="P82" i="20"/>
  <c r="O82" i="20"/>
  <c r="N82" i="20"/>
  <c r="M82" i="20"/>
  <c r="L82" i="20"/>
  <c r="K82" i="20"/>
  <c r="J82" i="20"/>
  <c r="I82" i="20"/>
  <c r="R82" i="20" s="1"/>
  <c r="T82" i="20" s="1"/>
  <c r="S81" i="20"/>
  <c r="Q81" i="20"/>
  <c r="P81" i="20"/>
  <c r="O81" i="20"/>
  <c r="N81" i="20"/>
  <c r="M81" i="20"/>
  <c r="L81" i="20"/>
  <c r="K81" i="20"/>
  <c r="J81" i="20"/>
  <c r="I81" i="20"/>
  <c r="R81" i="20" s="1"/>
  <c r="T81" i="20" s="1"/>
  <c r="S80" i="20"/>
  <c r="Q80" i="20"/>
  <c r="P80" i="20"/>
  <c r="O80" i="20"/>
  <c r="N80" i="20"/>
  <c r="M80" i="20"/>
  <c r="L80" i="20"/>
  <c r="K80" i="20"/>
  <c r="J80" i="20"/>
  <c r="I80" i="20"/>
  <c r="R80" i="20" s="1"/>
  <c r="T80" i="20" s="1"/>
  <c r="S79" i="20"/>
  <c r="Q79" i="20"/>
  <c r="P79" i="20"/>
  <c r="O79" i="20"/>
  <c r="N79" i="20"/>
  <c r="M79" i="20"/>
  <c r="L79" i="20"/>
  <c r="K79" i="20"/>
  <c r="R79" i="20" s="1"/>
  <c r="T79" i="20" s="1"/>
  <c r="J79" i="20"/>
  <c r="I79" i="20"/>
  <c r="S78" i="20"/>
  <c r="Q78" i="20"/>
  <c r="P78" i="20"/>
  <c r="O78" i="20"/>
  <c r="N78" i="20"/>
  <c r="R78" i="20" s="1"/>
  <c r="T78" i="20" s="1"/>
  <c r="M78" i="20"/>
  <c r="L78" i="20"/>
  <c r="K78" i="20"/>
  <c r="J78" i="20"/>
  <c r="I78" i="20"/>
  <c r="S77" i="20"/>
  <c r="Q77" i="20"/>
  <c r="P77" i="20"/>
  <c r="O77" i="20"/>
  <c r="N77" i="20"/>
  <c r="M77" i="20"/>
  <c r="L77" i="20"/>
  <c r="K77" i="20"/>
  <c r="R77" i="20" s="1"/>
  <c r="T77" i="20" s="1"/>
  <c r="J77" i="20"/>
  <c r="I77" i="20"/>
  <c r="S76" i="20"/>
  <c r="R76" i="20"/>
  <c r="T76" i="20" s="1"/>
  <c r="Q76" i="20"/>
  <c r="P76" i="20"/>
  <c r="O76" i="20"/>
  <c r="N76" i="20"/>
  <c r="M76" i="20"/>
  <c r="L76" i="20"/>
  <c r="K76" i="20"/>
  <c r="J76" i="20"/>
  <c r="I76" i="20"/>
  <c r="S75" i="20"/>
  <c r="Q75" i="20"/>
  <c r="P75" i="20"/>
  <c r="O75" i="20"/>
  <c r="N75" i="20"/>
  <c r="M75" i="20"/>
  <c r="L75" i="20"/>
  <c r="K75" i="20"/>
  <c r="J75" i="20"/>
  <c r="I75" i="20"/>
  <c r="R75" i="20" s="1"/>
  <c r="T75" i="20" s="1"/>
  <c r="S74" i="20"/>
  <c r="Q74" i="20"/>
  <c r="P74" i="20"/>
  <c r="O74" i="20"/>
  <c r="N74" i="20"/>
  <c r="M74" i="20"/>
  <c r="L74" i="20"/>
  <c r="R74" i="20" s="1"/>
  <c r="T74" i="20" s="1"/>
  <c r="K74" i="20"/>
  <c r="J74" i="20"/>
  <c r="I74" i="20"/>
  <c r="S73" i="20"/>
  <c r="Q73" i="20"/>
  <c r="P73" i="20"/>
  <c r="O73" i="20"/>
  <c r="N73" i="20"/>
  <c r="M73" i="20"/>
  <c r="L73" i="20"/>
  <c r="K73" i="20"/>
  <c r="J73" i="20"/>
  <c r="I73" i="20"/>
  <c r="R73" i="20" s="1"/>
  <c r="T73" i="20" s="1"/>
  <c r="S72" i="20"/>
  <c r="Q72" i="20"/>
  <c r="P72" i="20"/>
  <c r="O72" i="20"/>
  <c r="N72" i="20"/>
  <c r="M72" i="20"/>
  <c r="L72" i="20"/>
  <c r="R72" i="20" s="1"/>
  <c r="T72" i="20" s="1"/>
  <c r="K72" i="20"/>
  <c r="J72" i="20"/>
  <c r="I72" i="20"/>
  <c r="S71" i="20"/>
  <c r="Q71" i="20"/>
  <c r="P71" i="20"/>
  <c r="O71" i="20"/>
  <c r="N71" i="20"/>
  <c r="M71" i="20"/>
  <c r="L71" i="20"/>
  <c r="K71" i="20"/>
  <c r="J71" i="20"/>
  <c r="I71" i="20"/>
  <c r="R71" i="20" s="1"/>
  <c r="T71" i="20" s="1"/>
  <c r="S70" i="20"/>
  <c r="Q70" i="20"/>
  <c r="P70" i="20"/>
  <c r="O70" i="20"/>
  <c r="N70" i="20"/>
  <c r="M70" i="20"/>
  <c r="L70" i="20"/>
  <c r="K70" i="20"/>
  <c r="J70" i="20"/>
  <c r="I70" i="20"/>
  <c r="R70" i="20" s="1"/>
  <c r="T70" i="20" s="1"/>
  <c r="S69" i="20"/>
  <c r="Q69" i="20"/>
  <c r="P69" i="20"/>
  <c r="O69" i="20"/>
  <c r="N69" i="20"/>
  <c r="M69" i="20"/>
  <c r="L69" i="20"/>
  <c r="K69" i="20"/>
  <c r="J69" i="20"/>
  <c r="I69" i="20"/>
  <c r="R69" i="20" s="1"/>
  <c r="T69" i="20" s="1"/>
  <c r="S68" i="20"/>
  <c r="Q68" i="20"/>
  <c r="P68" i="20"/>
  <c r="O68" i="20"/>
  <c r="N68" i="20"/>
  <c r="M68" i="20"/>
  <c r="L68" i="20"/>
  <c r="K68" i="20"/>
  <c r="J68" i="20"/>
  <c r="R68" i="20" s="1"/>
  <c r="T68" i="20" s="1"/>
  <c r="I68" i="20"/>
  <c r="S67" i="20"/>
  <c r="Q67" i="20"/>
  <c r="P67" i="20"/>
  <c r="O67" i="20"/>
  <c r="N67" i="20"/>
  <c r="M67" i="20"/>
  <c r="R67" i="20" s="1"/>
  <c r="T67" i="20" s="1"/>
  <c r="L67" i="20"/>
  <c r="K67" i="20"/>
  <c r="J67" i="20"/>
  <c r="I67" i="20"/>
  <c r="S66" i="20"/>
  <c r="Q66" i="20"/>
  <c r="P66" i="20"/>
  <c r="O66" i="20"/>
  <c r="N66" i="20"/>
  <c r="M66" i="20"/>
  <c r="L66" i="20"/>
  <c r="K66" i="20"/>
  <c r="J66" i="20"/>
  <c r="I66" i="20"/>
  <c r="R66" i="20" s="1"/>
  <c r="T66" i="20" s="1"/>
  <c r="S65" i="20"/>
  <c r="Q65" i="20"/>
  <c r="P65" i="20"/>
  <c r="O65" i="20"/>
  <c r="N65" i="20"/>
  <c r="M65" i="20"/>
  <c r="L65" i="20"/>
  <c r="K65" i="20"/>
  <c r="J65" i="20"/>
  <c r="I65" i="20"/>
  <c r="R65" i="20" s="1"/>
  <c r="T65" i="20" s="1"/>
  <c r="S64" i="20"/>
  <c r="Q64" i="20"/>
  <c r="P64" i="20"/>
  <c r="O64" i="20"/>
  <c r="N64" i="20"/>
  <c r="M64" i="20"/>
  <c r="L64" i="20"/>
  <c r="K64" i="20"/>
  <c r="J64" i="20"/>
  <c r="I64" i="20"/>
  <c r="R64" i="20" s="1"/>
  <c r="T64" i="20" s="1"/>
  <c r="S63" i="20"/>
  <c r="Q63" i="20"/>
  <c r="P63" i="20"/>
  <c r="O63" i="20"/>
  <c r="N63" i="20"/>
  <c r="M63" i="20"/>
  <c r="L63" i="20"/>
  <c r="K63" i="20"/>
  <c r="R63" i="20" s="1"/>
  <c r="T63" i="20" s="1"/>
  <c r="J63" i="20"/>
  <c r="I63" i="20"/>
  <c r="S62" i="20"/>
  <c r="Q62" i="20"/>
  <c r="P62" i="20"/>
  <c r="O62" i="20"/>
  <c r="N62" i="20"/>
  <c r="R62" i="20" s="1"/>
  <c r="T62" i="20" s="1"/>
  <c r="M62" i="20"/>
  <c r="L62" i="20"/>
  <c r="K62" i="20"/>
  <c r="J62" i="20"/>
  <c r="I62" i="20"/>
  <c r="S61" i="20"/>
  <c r="Q61" i="20"/>
  <c r="P61" i="20"/>
  <c r="O61" i="20"/>
  <c r="N61" i="20"/>
  <c r="M61" i="20"/>
  <c r="L61" i="20"/>
  <c r="K61" i="20"/>
  <c r="R61" i="20" s="1"/>
  <c r="T61" i="20" s="1"/>
  <c r="J61" i="20"/>
  <c r="I61" i="20"/>
  <c r="S60" i="20"/>
  <c r="R60" i="20"/>
  <c r="T60" i="20" s="1"/>
  <c r="Q60" i="20"/>
  <c r="P60" i="20"/>
  <c r="O60" i="20"/>
  <c r="N60" i="20"/>
  <c r="M60" i="20"/>
  <c r="L60" i="20"/>
  <c r="K60" i="20"/>
  <c r="J60" i="20"/>
  <c r="I60" i="20"/>
  <c r="S59" i="20"/>
  <c r="Q59" i="20"/>
  <c r="P59" i="20"/>
  <c r="O59" i="20"/>
  <c r="N59" i="20"/>
  <c r="M59" i="20"/>
  <c r="L59" i="20"/>
  <c r="K59" i="20"/>
  <c r="J59" i="20"/>
  <c r="I59" i="20"/>
  <c r="R59" i="20" s="1"/>
  <c r="T59" i="20" s="1"/>
  <c r="S58" i="20"/>
  <c r="Q58" i="20"/>
  <c r="P58" i="20"/>
  <c r="O58" i="20"/>
  <c r="N58" i="20"/>
  <c r="M58" i="20"/>
  <c r="L58" i="20"/>
  <c r="R58" i="20" s="1"/>
  <c r="T58" i="20" s="1"/>
  <c r="K58" i="20"/>
  <c r="J58" i="20"/>
  <c r="I58" i="20"/>
  <c r="S57" i="20"/>
  <c r="Q57" i="20"/>
  <c r="P57" i="20"/>
  <c r="O57" i="20"/>
  <c r="N57" i="20"/>
  <c r="M57" i="20"/>
  <c r="L57" i="20"/>
  <c r="K57" i="20"/>
  <c r="J57" i="20"/>
  <c r="I57" i="20"/>
  <c r="R57" i="20" s="1"/>
  <c r="T57" i="20" s="1"/>
  <c r="S56" i="20"/>
  <c r="Q56" i="20"/>
  <c r="P56" i="20"/>
  <c r="O56" i="20"/>
  <c r="N56" i="20"/>
  <c r="M56" i="20"/>
  <c r="L56" i="20"/>
  <c r="R56" i="20" s="1"/>
  <c r="T56" i="20" s="1"/>
  <c r="K56" i="20"/>
  <c r="J56" i="20"/>
  <c r="I56" i="20"/>
  <c r="S55" i="20"/>
  <c r="Q55" i="20"/>
  <c r="P55" i="20"/>
  <c r="O55" i="20"/>
  <c r="N55" i="20"/>
  <c r="M55" i="20"/>
  <c r="L55" i="20"/>
  <c r="K55" i="20"/>
  <c r="J55" i="20"/>
  <c r="I55" i="20"/>
  <c r="R55" i="20" s="1"/>
  <c r="T55" i="20" s="1"/>
  <c r="S54" i="20"/>
  <c r="Q54" i="20"/>
  <c r="P54" i="20"/>
  <c r="O54" i="20"/>
  <c r="N54" i="20"/>
  <c r="M54" i="20"/>
  <c r="L54" i="20"/>
  <c r="K54" i="20"/>
  <c r="J54" i="20"/>
  <c r="I54" i="20"/>
  <c r="R54" i="20" s="1"/>
  <c r="T54" i="20" s="1"/>
  <c r="S53" i="20"/>
  <c r="Q53" i="20"/>
  <c r="P53" i="20"/>
  <c r="O53" i="20"/>
  <c r="N53" i="20"/>
  <c r="M53" i="20"/>
  <c r="L53" i="20"/>
  <c r="K53" i="20"/>
  <c r="J53" i="20"/>
  <c r="I53" i="20"/>
  <c r="R53" i="20" s="1"/>
  <c r="T53" i="20" s="1"/>
  <c r="S52" i="20"/>
  <c r="Q52" i="20"/>
  <c r="P52" i="20"/>
  <c r="O52" i="20"/>
  <c r="N52" i="20"/>
  <c r="M52" i="20"/>
  <c r="L52" i="20"/>
  <c r="K52" i="20"/>
  <c r="J52" i="20"/>
  <c r="R52" i="20" s="1"/>
  <c r="T52" i="20" s="1"/>
  <c r="I52" i="20"/>
  <c r="S51" i="20"/>
  <c r="Q51" i="20"/>
  <c r="P51" i="20"/>
  <c r="O51" i="20"/>
  <c r="N51" i="20"/>
  <c r="M51" i="20"/>
  <c r="R51" i="20" s="1"/>
  <c r="T51" i="20" s="1"/>
  <c r="L51" i="20"/>
  <c r="K51" i="20"/>
  <c r="J51" i="20"/>
  <c r="I51" i="20"/>
  <c r="S50" i="20"/>
  <c r="Q50" i="20"/>
  <c r="P50" i="20"/>
  <c r="O50" i="20"/>
  <c r="N50" i="20"/>
  <c r="M50" i="20"/>
  <c r="L50" i="20"/>
  <c r="K50" i="20"/>
  <c r="J50" i="20"/>
  <c r="I50" i="20"/>
  <c r="R50" i="20" s="1"/>
  <c r="T50" i="20" s="1"/>
  <c r="S49" i="20"/>
  <c r="Q49" i="20"/>
  <c r="P49" i="20"/>
  <c r="O49" i="20"/>
  <c r="N49" i="20"/>
  <c r="M49" i="20"/>
  <c r="L49" i="20"/>
  <c r="K49" i="20"/>
  <c r="J49" i="20"/>
  <c r="I49" i="20"/>
  <c r="R49" i="20" s="1"/>
  <c r="T49" i="20" s="1"/>
  <c r="S48" i="20"/>
  <c r="Q48" i="20"/>
  <c r="P48" i="20"/>
  <c r="O48" i="20"/>
  <c r="N48" i="20"/>
  <c r="M48" i="20"/>
  <c r="L48" i="20"/>
  <c r="K48" i="20"/>
  <c r="J48" i="20"/>
  <c r="I48" i="20"/>
  <c r="R48" i="20" s="1"/>
  <c r="T48" i="20" s="1"/>
  <c r="S47" i="20"/>
  <c r="Q47" i="20"/>
  <c r="P47" i="20"/>
  <c r="O47" i="20"/>
  <c r="N47" i="20"/>
  <c r="M47" i="20"/>
  <c r="L47" i="20"/>
  <c r="K47" i="20"/>
  <c r="R47" i="20" s="1"/>
  <c r="T47" i="20" s="1"/>
  <c r="J47" i="20"/>
  <c r="I47" i="20"/>
  <c r="S46" i="20"/>
  <c r="Q46" i="20"/>
  <c r="P46" i="20"/>
  <c r="O46" i="20"/>
  <c r="N46" i="20"/>
  <c r="R46" i="20" s="1"/>
  <c r="T46" i="20" s="1"/>
  <c r="M46" i="20"/>
  <c r="L46" i="20"/>
  <c r="K46" i="20"/>
  <c r="J46" i="20"/>
  <c r="I46" i="20"/>
  <c r="S45" i="20"/>
  <c r="Q45" i="20"/>
  <c r="P45" i="20"/>
  <c r="O45" i="20"/>
  <c r="N45" i="20"/>
  <c r="M45" i="20"/>
  <c r="L45" i="20"/>
  <c r="K45" i="20"/>
  <c r="R45" i="20" s="1"/>
  <c r="T45" i="20" s="1"/>
  <c r="J45" i="20"/>
  <c r="I45" i="20"/>
  <c r="S44" i="20"/>
  <c r="R44" i="20"/>
  <c r="T44" i="20" s="1"/>
  <c r="Q44" i="20"/>
  <c r="P44" i="20"/>
  <c r="O44" i="20"/>
  <c r="N44" i="20"/>
  <c r="M44" i="20"/>
  <c r="L44" i="20"/>
  <c r="K44" i="20"/>
  <c r="J44" i="20"/>
  <c r="I44" i="20"/>
  <c r="S43" i="20"/>
  <c r="Q43" i="20"/>
  <c r="P43" i="20"/>
  <c r="O43" i="20"/>
  <c r="N43" i="20"/>
  <c r="M43" i="20"/>
  <c r="L43" i="20"/>
  <c r="K43" i="20"/>
  <c r="J43" i="20"/>
  <c r="I43" i="20"/>
  <c r="R43" i="20" s="1"/>
  <c r="T43" i="20" s="1"/>
  <c r="S42" i="20"/>
  <c r="Q42" i="20"/>
  <c r="P42" i="20"/>
  <c r="O42" i="20"/>
  <c r="N42" i="20"/>
  <c r="M42" i="20"/>
  <c r="L42" i="20"/>
  <c r="R42" i="20" s="1"/>
  <c r="T42" i="20" s="1"/>
  <c r="K42" i="20"/>
  <c r="J42" i="20"/>
  <c r="I42" i="20"/>
  <c r="S41" i="20"/>
  <c r="Q41" i="20"/>
  <c r="P41" i="20"/>
  <c r="O41" i="20"/>
  <c r="N41" i="20"/>
  <c r="M41" i="20"/>
  <c r="L41" i="20"/>
  <c r="K41" i="20"/>
  <c r="J41" i="20"/>
  <c r="I41" i="20"/>
  <c r="R41" i="20" s="1"/>
  <c r="T41" i="20" s="1"/>
  <c r="S40" i="20"/>
  <c r="Q40" i="20"/>
  <c r="P40" i="20"/>
  <c r="O40" i="20"/>
  <c r="N40" i="20"/>
  <c r="M40" i="20"/>
  <c r="L40" i="20"/>
  <c r="R40" i="20" s="1"/>
  <c r="T40" i="20" s="1"/>
  <c r="K40" i="20"/>
  <c r="J40" i="20"/>
  <c r="I40" i="20"/>
  <c r="S39" i="20"/>
  <c r="Q39" i="20"/>
  <c r="P39" i="20"/>
  <c r="O39" i="20"/>
  <c r="N39" i="20"/>
  <c r="M39" i="20"/>
  <c r="L39" i="20"/>
  <c r="K39" i="20"/>
  <c r="J39" i="20"/>
  <c r="I39" i="20"/>
  <c r="R39" i="20" s="1"/>
  <c r="T39" i="20" s="1"/>
  <c r="S38" i="20"/>
  <c r="Q38" i="20"/>
  <c r="P38" i="20"/>
  <c r="O38" i="20"/>
  <c r="N38" i="20"/>
  <c r="M38" i="20"/>
  <c r="L38" i="20"/>
  <c r="K38" i="20"/>
  <c r="J38" i="20"/>
  <c r="I38" i="20"/>
  <c r="R38" i="20" s="1"/>
  <c r="T38" i="20" s="1"/>
  <c r="S37" i="20"/>
  <c r="Q37" i="20"/>
  <c r="P37" i="20"/>
  <c r="O37" i="20"/>
  <c r="N37" i="20"/>
  <c r="M37" i="20"/>
  <c r="L37" i="20"/>
  <c r="K37" i="20"/>
  <c r="J37" i="20"/>
  <c r="I37" i="20"/>
  <c r="R37" i="20" s="1"/>
  <c r="T37" i="20" s="1"/>
  <c r="S36" i="20"/>
  <c r="Q36" i="20"/>
  <c r="P36" i="20"/>
  <c r="O36" i="20"/>
  <c r="N36" i="20"/>
  <c r="M36" i="20"/>
  <c r="L36" i="20"/>
  <c r="K36" i="20"/>
  <c r="J36" i="20"/>
  <c r="R36" i="20" s="1"/>
  <c r="T36" i="20" s="1"/>
  <c r="I36" i="20"/>
  <c r="S35" i="20"/>
  <c r="Q35" i="20"/>
  <c r="P35" i="20"/>
  <c r="O35" i="20"/>
  <c r="N35" i="20"/>
  <c r="M35" i="20"/>
  <c r="R35" i="20" s="1"/>
  <c r="T35" i="20" s="1"/>
  <c r="L35" i="20"/>
  <c r="K35" i="20"/>
  <c r="J35" i="20"/>
  <c r="I35" i="20"/>
  <c r="S34" i="20"/>
  <c r="Q34" i="20"/>
  <c r="P34" i="20"/>
  <c r="O34" i="20"/>
  <c r="N34" i="20"/>
  <c r="M34" i="20"/>
  <c r="L34" i="20"/>
  <c r="K34" i="20"/>
  <c r="J34" i="20"/>
  <c r="I34" i="20"/>
  <c r="R34" i="20" s="1"/>
  <c r="T34" i="20" s="1"/>
  <c r="S33" i="20"/>
  <c r="Q33" i="20"/>
  <c r="P33" i="20"/>
  <c r="O33" i="20"/>
  <c r="N33" i="20"/>
  <c r="M33" i="20"/>
  <c r="L33" i="20"/>
  <c r="K33" i="20"/>
  <c r="J33" i="20"/>
  <c r="I33" i="20"/>
  <c r="R33" i="20" s="1"/>
  <c r="T33" i="20" s="1"/>
  <c r="S32" i="20"/>
  <c r="Q32" i="20"/>
  <c r="P32" i="20"/>
  <c r="O32" i="20"/>
  <c r="N32" i="20"/>
  <c r="M32" i="20"/>
  <c r="L32" i="20"/>
  <c r="K32" i="20"/>
  <c r="J32" i="20"/>
  <c r="I32" i="20"/>
  <c r="R32" i="20" s="1"/>
  <c r="T32" i="20" s="1"/>
  <c r="S31" i="20"/>
  <c r="Q31" i="20"/>
  <c r="P31" i="20"/>
  <c r="O31" i="20"/>
  <c r="N31" i="20"/>
  <c r="M31" i="20"/>
  <c r="L31" i="20"/>
  <c r="K31" i="20"/>
  <c r="R31" i="20" s="1"/>
  <c r="T31" i="20" s="1"/>
  <c r="J31" i="20"/>
  <c r="I31" i="20"/>
  <c r="S30" i="20"/>
  <c r="Q30" i="20"/>
  <c r="P30" i="20"/>
  <c r="O30" i="20"/>
  <c r="N30" i="20"/>
  <c r="R30" i="20" s="1"/>
  <c r="T30" i="20" s="1"/>
  <c r="M30" i="20"/>
  <c r="L30" i="20"/>
  <c r="K30" i="20"/>
  <c r="J30" i="20"/>
  <c r="I30" i="20"/>
  <c r="S29" i="20"/>
  <c r="Q29" i="20"/>
  <c r="P29" i="20"/>
  <c r="O29" i="20"/>
  <c r="N29" i="20"/>
  <c r="M29" i="20"/>
  <c r="L29" i="20"/>
  <c r="K29" i="20"/>
  <c r="R29" i="20" s="1"/>
  <c r="T29" i="20" s="1"/>
  <c r="J29" i="20"/>
  <c r="I29" i="20"/>
  <c r="S28" i="20"/>
  <c r="R28" i="20"/>
  <c r="T28" i="20" s="1"/>
  <c r="Q28" i="20"/>
  <c r="P28" i="20"/>
  <c r="O28" i="20"/>
  <c r="N28" i="20"/>
  <c r="M28" i="20"/>
  <c r="L28" i="20"/>
  <c r="K28" i="20"/>
  <c r="J28" i="20"/>
  <c r="I28" i="20"/>
  <c r="S27" i="20"/>
  <c r="Q27" i="20"/>
  <c r="P27" i="20"/>
  <c r="O27" i="20"/>
  <c r="N27" i="20"/>
  <c r="M27" i="20"/>
  <c r="L27" i="20"/>
  <c r="K27" i="20"/>
  <c r="J27" i="20"/>
  <c r="I27" i="20"/>
  <c r="R27" i="20" s="1"/>
  <c r="T27" i="20" s="1"/>
  <c r="S26" i="20"/>
  <c r="Q26" i="20"/>
  <c r="P26" i="20"/>
  <c r="O26" i="20"/>
  <c r="N26" i="20"/>
  <c r="M26" i="20"/>
  <c r="L26" i="20"/>
  <c r="R26" i="20" s="1"/>
  <c r="T26" i="20" s="1"/>
  <c r="K26" i="20"/>
  <c r="J26" i="20"/>
  <c r="I26" i="20"/>
  <c r="S25" i="20"/>
  <c r="Q25" i="20"/>
  <c r="P25" i="20"/>
  <c r="O25" i="20"/>
  <c r="N25" i="20"/>
  <c r="M25" i="20"/>
  <c r="L25" i="20"/>
  <c r="K25" i="20"/>
  <c r="J25" i="20"/>
  <c r="I25" i="20"/>
  <c r="R25" i="20" s="1"/>
  <c r="T25" i="20" s="1"/>
  <c r="S24" i="20"/>
  <c r="Q24" i="20"/>
  <c r="P24" i="20"/>
  <c r="O24" i="20"/>
  <c r="N24" i="20"/>
  <c r="M24" i="20"/>
  <c r="L24" i="20"/>
  <c r="R24" i="20" s="1"/>
  <c r="T24" i="20" s="1"/>
  <c r="K24" i="20"/>
  <c r="J24" i="20"/>
  <c r="I24" i="20"/>
  <c r="S23" i="20"/>
  <c r="Q23" i="20"/>
  <c r="P23" i="20"/>
  <c r="O23" i="20"/>
  <c r="N23" i="20"/>
  <c r="M23" i="20"/>
  <c r="L23" i="20"/>
  <c r="K23" i="20"/>
  <c r="J23" i="20"/>
  <c r="I23" i="20"/>
  <c r="R23" i="20" s="1"/>
  <c r="T23" i="20" s="1"/>
  <c r="S22" i="20"/>
  <c r="Q22" i="20"/>
  <c r="P22" i="20"/>
  <c r="O22" i="20"/>
  <c r="N22" i="20"/>
  <c r="M22" i="20"/>
  <c r="L22" i="20"/>
  <c r="K22" i="20"/>
  <c r="J22" i="20"/>
  <c r="I22" i="20"/>
  <c r="R22" i="20" s="1"/>
  <c r="T22" i="20" s="1"/>
  <c r="S21" i="20"/>
  <c r="Q21" i="20"/>
  <c r="P21" i="20"/>
  <c r="O21" i="20"/>
  <c r="N21" i="20"/>
  <c r="M21" i="20"/>
  <c r="L21" i="20"/>
  <c r="K21" i="20"/>
  <c r="J21" i="20"/>
  <c r="I21" i="20"/>
  <c r="R21" i="20" s="1"/>
  <c r="T21" i="20" s="1"/>
  <c r="S20" i="20"/>
  <c r="Q20" i="20"/>
  <c r="P20" i="20"/>
  <c r="O20" i="20"/>
  <c r="N20" i="20"/>
  <c r="M20" i="20"/>
  <c r="L20" i="20"/>
  <c r="K20" i="20"/>
  <c r="J20" i="20"/>
  <c r="R20" i="20" s="1"/>
  <c r="T20" i="20" s="1"/>
  <c r="I20" i="20"/>
  <c r="S19" i="20"/>
  <c r="Q19" i="20"/>
  <c r="P19" i="20"/>
  <c r="O19" i="20"/>
  <c r="N19" i="20"/>
  <c r="M19" i="20"/>
  <c r="R19" i="20" s="1"/>
  <c r="T19" i="20" s="1"/>
  <c r="L19" i="20"/>
  <c r="K19" i="20"/>
  <c r="J19" i="20"/>
  <c r="I19" i="20"/>
  <c r="S18" i="20"/>
  <c r="Q18" i="20"/>
  <c r="P18" i="20"/>
  <c r="O18" i="20"/>
  <c r="N18" i="20"/>
  <c r="M18" i="20"/>
  <c r="L18" i="20"/>
  <c r="K18" i="20"/>
  <c r="J18" i="20"/>
  <c r="I18" i="20"/>
  <c r="R18" i="20" s="1"/>
  <c r="T18" i="20" s="1"/>
  <c r="S17" i="20"/>
  <c r="Q17" i="20"/>
  <c r="P17" i="20"/>
  <c r="O17" i="20"/>
  <c r="N17" i="20"/>
  <c r="M17" i="20"/>
  <c r="L17" i="20"/>
  <c r="K17" i="20"/>
  <c r="J17" i="20"/>
  <c r="I17" i="20"/>
  <c r="R17" i="20" s="1"/>
  <c r="T17" i="20" s="1"/>
  <c r="S16" i="20"/>
  <c r="Q16" i="20"/>
  <c r="P16" i="20"/>
  <c r="O16" i="20"/>
  <c r="N16" i="20"/>
  <c r="M16" i="20"/>
  <c r="L16" i="20"/>
  <c r="K16" i="20"/>
  <c r="J16" i="20"/>
  <c r="I16" i="20"/>
  <c r="R16" i="20" s="1"/>
  <c r="T16" i="20" s="1"/>
  <c r="S15" i="20"/>
  <c r="Q15" i="20"/>
  <c r="P15" i="20"/>
  <c r="O15" i="20"/>
  <c r="N15" i="20"/>
  <c r="M15" i="20"/>
  <c r="L15" i="20"/>
  <c r="K15" i="20"/>
  <c r="R15" i="20" s="1"/>
  <c r="T15" i="20" s="1"/>
  <c r="J15" i="20"/>
  <c r="I15" i="20"/>
  <c r="S14" i="20"/>
  <c r="Q14" i="20"/>
  <c r="P14" i="20"/>
  <c r="O14" i="20"/>
  <c r="N14" i="20"/>
  <c r="R14" i="20" s="1"/>
  <c r="T14" i="20" s="1"/>
  <c r="M14" i="20"/>
  <c r="L14" i="20"/>
  <c r="K14" i="20"/>
  <c r="J14" i="20"/>
  <c r="I14" i="20"/>
  <c r="S13" i="20"/>
  <c r="Q13" i="20"/>
  <c r="P13" i="20"/>
  <c r="O13" i="20"/>
  <c r="N13" i="20"/>
  <c r="M13" i="20"/>
  <c r="L13" i="20"/>
  <c r="K13" i="20"/>
  <c r="R13" i="20" s="1"/>
  <c r="T13" i="20" s="1"/>
  <c r="J13" i="20"/>
  <c r="I13" i="20"/>
  <c r="S12" i="20"/>
  <c r="R12" i="20"/>
  <c r="T12" i="20" s="1"/>
  <c r="Q12" i="20"/>
  <c r="P12" i="20"/>
  <c r="O12" i="20"/>
  <c r="N12" i="20"/>
  <c r="M12" i="20"/>
  <c r="L12" i="20"/>
  <c r="K12" i="20"/>
  <c r="J12" i="20"/>
  <c r="I12" i="20"/>
  <c r="S11" i="20"/>
  <c r="Q11" i="20"/>
  <c r="P11" i="20"/>
  <c r="O11" i="20"/>
  <c r="N11" i="20"/>
  <c r="M11" i="20"/>
  <c r="L11" i="20"/>
  <c r="K11" i="20"/>
  <c r="J11" i="20"/>
  <c r="I11" i="20"/>
  <c r="R11" i="20" s="1"/>
  <c r="T11" i="20" s="1"/>
  <c r="S10" i="20"/>
  <c r="Q10" i="20"/>
  <c r="P10" i="20"/>
  <c r="O10" i="20"/>
  <c r="N10" i="20"/>
  <c r="M10" i="20"/>
  <c r="L10" i="20"/>
  <c r="R10" i="20" s="1"/>
  <c r="T10" i="20" s="1"/>
  <c r="K10" i="20"/>
  <c r="J10" i="20"/>
  <c r="I10" i="20"/>
  <c r="S9" i="20"/>
  <c r="Q9" i="20"/>
  <c r="P9" i="20"/>
  <c r="O9" i="20"/>
  <c r="N9" i="20"/>
  <c r="M9" i="20"/>
  <c r="L9" i="20"/>
  <c r="K9" i="20"/>
  <c r="J9" i="20"/>
  <c r="I9" i="20"/>
  <c r="R9" i="20" s="1"/>
  <c r="T9" i="20" s="1"/>
  <c r="S8" i="20"/>
  <c r="Q8" i="20"/>
  <c r="P8" i="20"/>
  <c r="O8" i="20"/>
  <c r="N8" i="20"/>
  <c r="M8" i="20"/>
  <c r="L8" i="20"/>
  <c r="R8" i="20" s="1"/>
  <c r="T8" i="20" s="1"/>
  <c r="K8" i="20"/>
  <c r="J8" i="20"/>
  <c r="I8" i="20"/>
  <c r="S7" i="20"/>
  <c r="Q7" i="20"/>
  <c r="P7" i="20"/>
  <c r="O7" i="20"/>
  <c r="N7" i="20"/>
  <c r="M7" i="20"/>
  <c r="L7" i="20"/>
  <c r="K7" i="20"/>
  <c r="J7" i="20"/>
  <c r="I7" i="20"/>
  <c r="R7" i="20" s="1"/>
  <c r="T7" i="20" s="1"/>
  <c r="S6" i="20"/>
  <c r="Q6" i="20"/>
  <c r="P6" i="20"/>
  <c r="O6" i="20"/>
  <c r="N6" i="20"/>
  <c r="M6" i="20"/>
  <c r="L6" i="20"/>
  <c r="K6" i="20"/>
  <c r="J6" i="20"/>
  <c r="I6" i="20"/>
  <c r="R6" i="20" s="1"/>
  <c r="T6" i="20" s="1"/>
  <c r="S5" i="20"/>
  <c r="Q5" i="20"/>
  <c r="P5" i="20"/>
  <c r="O5" i="20"/>
  <c r="N5" i="20"/>
  <c r="M5" i="20"/>
  <c r="L5" i="20"/>
  <c r="K5" i="20"/>
  <c r="J5" i="20"/>
  <c r="I5" i="20"/>
  <c r="R5" i="20" s="1"/>
  <c r="T5" i="20" s="1"/>
  <c r="R4" i="20"/>
  <c r="S199" i="1"/>
  <c r="Q199" i="1"/>
  <c r="P199" i="1"/>
  <c r="O199" i="1"/>
  <c r="N199" i="1"/>
  <c r="M199" i="1"/>
  <c r="L199" i="1"/>
  <c r="K199" i="1"/>
  <c r="J199" i="1"/>
  <c r="I199" i="1"/>
  <c r="S198" i="1"/>
  <c r="Q198" i="1"/>
  <c r="P198" i="1"/>
  <c r="O198" i="1"/>
  <c r="N198" i="1"/>
  <c r="M198" i="1"/>
  <c r="L198" i="1"/>
  <c r="K198" i="1"/>
  <c r="J198" i="1"/>
  <c r="I198" i="1"/>
  <c r="S197" i="1"/>
  <c r="Q197" i="1"/>
  <c r="P197" i="1"/>
  <c r="O197" i="1"/>
  <c r="N197" i="1"/>
  <c r="M197" i="1"/>
  <c r="L197" i="1"/>
  <c r="K197" i="1"/>
  <c r="J197" i="1"/>
  <c r="I197" i="1"/>
  <c r="S196" i="1"/>
  <c r="Q196" i="1"/>
  <c r="P196" i="1"/>
  <c r="O196" i="1"/>
  <c r="N196" i="1"/>
  <c r="M196" i="1"/>
  <c r="L196" i="1"/>
  <c r="K196" i="1"/>
  <c r="J196" i="1"/>
  <c r="R196" i="1" s="1"/>
  <c r="T196" i="1" s="1"/>
  <c r="I196" i="1"/>
  <c r="S195" i="1"/>
  <c r="Q195" i="1"/>
  <c r="P195" i="1"/>
  <c r="O195" i="1"/>
  <c r="N195" i="1"/>
  <c r="M195" i="1"/>
  <c r="L195" i="1"/>
  <c r="K195" i="1"/>
  <c r="J195" i="1"/>
  <c r="R195" i="1" s="1"/>
  <c r="T195" i="1" s="1"/>
  <c r="I195" i="1"/>
  <c r="S194" i="1"/>
  <c r="Q194" i="1"/>
  <c r="P194" i="1"/>
  <c r="O194" i="1"/>
  <c r="N194" i="1"/>
  <c r="M194" i="1"/>
  <c r="L194" i="1"/>
  <c r="K194" i="1"/>
  <c r="J194" i="1"/>
  <c r="I194" i="1"/>
  <c r="S193" i="1"/>
  <c r="Q193" i="1"/>
  <c r="P193" i="1"/>
  <c r="O193" i="1"/>
  <c r="N193" i="1"/>
  <c r="M193" i="1"/>
  <c r="L193" i="1"/>
  <c r="K193" i="1"/>
  <c r="J193" i="1"/>
  <c r="I193" i="1"/>
  <c r="S192" i="1"/>
  <c r="Q192" i="1"/>
  <c r="P192" i="1"/>
  <c r="O192" i="1"/>
  <c r="N192" i="1"/>
  <c r="M192" i="1"/>
  <c r="L192" i="1"/>
  <c r="K192" i="1"/>
  <c r="J192" i="1"/>
  <c r="I192" i="1"/>
  <c r="S191" i="1"/>
  <c r="Q191" i="1"/>
  <c r="P191" i="1"/>
  <c r="O191" i="1"/>
  <c r="N191" i="1"/>
  <c r="M191" i="1"/>
  <c r="L191" i="1"/>
  <c r="K191" i="1"/>
  <c r="J191" i="1"/>
  <c r="I191" i="1"/>
  <c r="S190" i="1"/>
  <c r="Q190" i="1"/>
  <c r="P190" i="1"/>
  <c r="O190" i="1"/>
  <c r="N190" i="1"/>
  <c r="M190" i="1"/>
  <c r="L190" i="1"/>
  <c r="K190" i="1"/>
  <c r="J190" i="1"/>
  <c r="I190" i="1"/>
  <c r="S189" i="1"/>
  <c r="Q189" i="1"/>
  <c r="P189" i="1"/>
  <c r="O189" i="1"/>
  <c r="N189" i="1"/>
  <c r="M189" i="1"/>
  <c r="L189" i="1"/>
  <c r="K189" i="1"/>
  <c r="J189" i="1"/>
  <c r="I189" i="1"/>
  <c r="S188" i="1"/>
  <c r="Q188" i="1"/>
  <c r="P188" i="1"/>
  <c r="O188" i="1"/>
  <c r="N188" i="1"/>
  <c r="M188" i="1"/>
  <c r="L188" i="1"/>
  <c r="K188" i="1"/>
  <c r="J188" i="1"/>
  <c r="R188" i="1" s="1"/>
  <c r="T188" i="1" s="1"/>
  <c r="I188" i="1"/>
  <c r="S187" i="1"/>
  <c r="Q187" i="1"/>
  <c r="P187" i="1"/>
  <c r="O187" i="1"/>
  <c r="N187" i="1"/>
  <c r="M187" i="1"/>
  <c r="L187" i="1"/>
  <c r="K187" i="1"/>
  <c r="J187" i="1"/>
  <c r="I187" i="1"/>
  <c r="S186" i="1"/>
  <c r="Q186" i="1"/>
  <c r="P186" i="1"/>
  <c r="O186" i="1"/>
  <c r="N186" i="1"/>
  <c r="M186" i="1"/>
  <c r="L186" i="1"/>
  <c r="K186" i="1"/>
  <c r="J186" i="1"/>
  <c r="I186" i="1"/>
  <c r="R186" i="1" s="1"/>
  <c r="T186" i="1" s="1"/>
  <c r="S185" i="1"/>
  <c r="Q185" i="1"/>
  <c r="P185" i="1"/>
  <c r="O185" i="1"/>
  <c r="N185" i="1"/>
  <c r="M185" i="1"/>
  <c r="L185" i="1"/>
  <c r="K185" i="1"/>
  <c r="J185" i="1"/>
  <c r="I185" i="1"/>
  <c r="S184" i="1"/>
  <c r="Q184" i="1"/>
  <c r="P184" i="1"/>
  <c r="O184" i="1"/>
  <c r="N184" i="1"/>
  <c r="M184" i="1"/>
  <c r="L184" i="1"/>
  <c r="K184" i="1"/>
  <c r="J184" i="1"/>
  <c r="I184" i="1"/>
  <c r="S183" i="1"/>
  <c r="Q183" i="1"/>
  <c r="P183" i="1"/>
  <c r="O183" i="1"/>
  <c r="N183" i="1"/>
  <c r="M183" i="1"/>
  <c r="L183" i="1"/>
  <c r="K183" i="1"/>
  <c r="J183" i="1"/>
  <c r="I183" i="1"/>
  <c r="S182" i="1"/>
  <c r="Q182" i="1"/>
  <c r="P182" i="1"/>
  <c r="O182" i="1"/>
  <c r="N182" i="1"/>
  <c r="M182" i="1"/>
  <c r="L182" i="1"/>
  <c r="K182" i="1"/>
  <c r="J182" i="1"/>
  <c r="I182" i="1"/>
  <c r="S181" i="1"/>
  <c r="Q181" i="1"/>
  <c r="P181" i="1"/>
  <c r="O181" i="1"/>
  <c r="N181" i="1"/>
  <c r="M181" i="1"/>
  <c r="L181" i="1"/>
  <c r="K181" i="1"/>
  <c r="J181" i="1"/>
  <c r="I181" i="1"/>
  <c r="S180" i="1"/>
  <c r="Q180" i="1"/>
  <c r="P180" i="1"/>
  <c r="O180" i="1"/>
  <c r="N180" i="1"/>
  <c r="M180" i="1"/>
  <c r="L180" i="1"/>
  <c r="K180" i="1"/>
  <c r="J180" i="1"/>
  <c r="I180" i="1"/>
  <c r="S179" i="1"/>
  <c r="Q179" i="1"/>
  <c r="P179" i="1"/>
  <c r="O179" i="1"/>
  <c r="N179" i="1"/>
  <c r="M179" i="1"/>
  <c r="L179" i="1"/>
  <c r="K179" i="1"/>
  <c r="J179" i="1"/>
  <c r="I179" i="1"/>
  <c r="R179" i="1" s="1"/>
  <c r="T179" i="1" s="1"/>
  <c r="S178" i="1"/>
  <c r="Q178" i="1"/>
  <c r="P178" i="1"/>
  <c r="O178" i="1"/>
  <c r="N178" i="1"/>
  <c r="M178" i="1"/>
  <c r="L178" i="1"/>
  <c r="K178" i="1"/>
  <c r="J178" i="1"/>
  <c r="I178" i="1"/>
  <c r="S177" i="1"/>
  <c r="Q177" i="1"/>
  <c r="P177" i="1"/>
  <c r="O177" i="1"/>
  <c r="N177" i="1"/>
  <c r="M177" i="1"/>
  <c r="L177" i="1"/>
  <c r="K177" i="1"/>
  <c r="J177" i="1"/>
  <c r="I177" i="1"/>
  <c r="S176" i="1"/>
  <c r="Q176" i="1"/>
  <c r="P176" i="1"/>
  <c r="O176" i="1"/>
  <c r="N176" i="1"/>
  <c r="M176" i="1"/>
  <c r="L176" i="1"/>
  <c r="K176" i="1"/>
  <c r="J176" i="1"/>
  <c r="I176" i="1"/>
  <c r="S175" i="1"/>
  <c r="Q175" i="1"/>
  <c r="P175" i="1"/>
  <c r="O175" i="1"/>
  <c r="N175" i="1"/>
  <c r="M175" i="1"/>
  <c r="L175" i="1"/>
  <c r="K175" i="1"/>
  <c r="J175" i="1"/>
  <c r="I175" i="1"/>
  <c r="S174" i="1"/>
  <c r="Q174" i="1"/>
  <c r="P174" i="1"/>
  <c r="O174" i="1"/>
  <c r="N174" i="1"/>
  <c r="R174" i="1" s="1"/>
  <c r="T174" i="1" s="1"/>
  <c r="M174" i="1"/>
  <c r="L174" i="1"/>
  <c r="K174" i="1"/>
  <c r="J174" i="1"/>
  <c r="I174" i="1"/>
  <c r="S173" i="1"/>
  <c r="Q173" i="1"/>
  <c r="P173" i="1"/>
  <c r="O173" i="1"/>
  <c r="N173" i="1"/>
  <c r="M173" i="1"/>
  <c r="L173" i="1"/>
  <c r="K173" i="1"/>
  <c r="J173" i="1"/>
  <c r="I173" i="1"/>
  <c r="S172" i="1"/>
  <c r="Q172" i="1"/>
  <c r="P172" i="1"/>
  <c r="O172" i="1"/>
  <c r="N172" i="1"/>
  <c r="M172" i="1"/>
  <c r="L172" i="1"/>
  <c r="K172" i="1"/>
  <c r="J172" i="1"/>
  <c r="I172" i="1"/>
  <c r="S171" i="1"/>
  <c r="Q171" i="1"/>
  <c r="P171" i="1"/>
  <c r="O171" i="1"/>
  <c r="N171" i="1"/>
  <c r="M171" i="1"/>
  <c r="L171" i="1"/>
  <c r="K171" i="1"/>
  <c r="J171" i="1"/>
  <c r="I171" i="1"/>
  <c r="S170" i="1"/>
  <c r="Q170" i="1"/>
  <c r="P170" i="1"/>
  <c r="O170" i="1"/>
  <c r="N170" i="1"/>
  <c r="M170" i="1"/>
  <c r="L170" i="1"/>
  <c r="K170" i="1"/>
  <c r="J170" i="1"/>
  <c r="I170" i="1"/>
  <c r="S169" i="1"/>
  <c r="Q169" i="1"/>
  <c r="P169" i="1"/>
  <c r="O169" i="1"/>
  <c r="N169" i="1"/>
  <c r="M169" i="1"/>
  <c r="L169" i="1"/>
  <c r="K169" i="1"/>
  <c r="J169" i="1"/>
  <c r="I169" i="1"/>
  <c r="S168" i="1"/>
  <c r="Q168" i="1"/>
  <c r="P168" i="1"/>
  <c r="O168" i="1"/>
  <c r="N168" i="1"/>
  <c r="M168" i="1"/>
  <c r="L168" i="1"/>
  <c r="K168" i="1"/>
  <c r="J168" i="1"/>
  <c r="I168" i="1"/>
  <c r="S167" i="1"/>
  <c r="Q167" i="1"/>
  <c r="P167" i="1"/>
  <c r="O167" i="1"/>
  <c r="N167" i="1"/>
  <c r="M167" i="1"/>
  <c r="L167" i="1"/>
  <c r="K167" i="1"/>
  <c r="J167" i="1"/>
  <c r="I167" i="1"/>
  <c r="S166" i="1"/>
  <c r="Q166" i="1"/>
  <c r="P166" i="1"/>
  <c r="O166" i="1"/>
  <c r="N166" i="1"/>
  <c r="M166" i="1"/>
  <c r="L166" i="1"/>
  <c r="K166" i="1"/>
  <c r="J166" i="1"/>
  <c r="I166" i="1"/>
  <c r="S165" i="1"/>
  <c r="Q165" i="1"/>
  <c r="P165" i="1"/>
  <c r="O165" i="1"/>
  <c r="N165" i="1"/>
  <c r="M165" i="1"/>
  <c r="L165" i="1"/>
  <c r="K165" i="1"/>
  <c r="J165" i="1"/>
  <c r="I165" i="1"/>
  <c r="S164" i="1"/>
  <c r="Q164" i="1"/>
  <c r="P164" i="1"/>
  <c r="O164" i="1"/>
  <c r="N164" i="1"/>
  <c r="M164" i="1"/>
  <c r="L164" i="1"/>
  <c r="K164" i="1"/>
  <c r="J164" i="1"/>
  <c r="I164" i="1"/>
  <c r="S163" i="1"/>
  <c r="Q163" i="1"/>
  <c r="P163" i="1"/>
  <c r="O163" i="1"/>
  <c r="N163" i="1"/>
  <c r="M163" i="1"/>
  <c r="L163" i="1"/>
  <c r="K163" i="1"/>
  <c r="J163" i="1"/>
  <c r="I163" i="1"/>
  <c r="R163" i="1" s="1"/>
  <c r="T163" i="1" s="1"/>
  <c r="S162" i="1"/>
  <c r="Q162" i="1"/>
  <c r="P162" i="1"/>
  <c r="O162" i="1"/>
  <c r="N162" i="1"/>
  <c r="M162" i="1"/>
  <c r="L162" i="1"/>
  <c r="K162" i="1"/>
  <c r="J162" i="1"/>
  <c r="R162" i="1" s="1"/>
  <c r="T162" i="1" s="1"/>
  <c r="I162" i="1"/>
  <c r="S161" i="1"/>
  <c r="Q161" i="1"/>
  <c r="P161" i="1"/>
  <c r="O161" i="1"/>
  <c r="N161" i="1"/>
  <c r="M161" i="1"/>
  <c r="L161" i="1"/>
  <c r="K161" i="1"/>
  <c r="J161" i="1"/>
  <c r="I161" i="1"/>
  <c r="S160" i="1"/>
  <c r="Q160" i="1"/>
  <c r="P160" i="1"/>
  <c r="O160" i="1"/>
  <c r="N160" i="1"/>
  <c r="M160" i="1"/>
  <c r="L160" i="1"/>
  <c r="K160" i="1"/>
  <c r="J160" i="1"/>
  <c r="I160" i="1"/>
  <c r="R160" i="1" s="1"/>
  <c r="T160" i="1" s="1"/>
  <c r="S159" i="1"/>
  <c r="Q159" i="1"/>
  <c r="P159" i="1"/>
  <c r="O159" i="1"/>
  <c r="N159" i="1"/>
  <c r="M159" i="1"/>
  <c r="L159" i="1"/>
  <c r="K159" i="1"/>
  <c r="R159" i="1" s="1"/>
  <c r="T159" i="1" s="1"/>
  <c r="J159" i="1"/>
  <c r="I159" i="1"/>
  <c r="S158" i="1"/>
  <c r="Q158" i="1"/>
  <c r="P158" i="1"/>
  <c r="O158" i="1"/>
  <c r="N158" i="1"/>
  <c r="M158" i="1"/>
  <c r="L158" i="1"/>
  <c r="K158" i="1"/>
  <c r="J158" i="1"/>
  <c r="I158" i="1"/>
  <c r="S157" i="1"/>
  <c r="Q157" i="1"/>
  <c r="P157" i="1"/>
  <c r="O157" i="1"/>
  <c r="N157" i="1"/>
  <c r="M157" i="1"/>
  <c r="L157" i="1"/>
  <c r="K157" i="1"/>
  <c r="J157" i="1"/>
  <c r="I157" i="1"/>
  <c r="S156" i="1"/>
  <c r="Q156" i="1"/>
  <c r="P156" i="1"/>
  <c r="O156" i="1"/>
  <c r="N156" i="1"/>
  <c r="M156" i="1"/>
  <c r="L156" i="1"/>
  <c r="K156" i="1"/>
  <c r="J156" i="1"/>
  <c r="I156" i="1"/>
  <c r="S155" i="1"/>
  <c r="Q155" i="1"/>
  <c r="P155" i="1"/>
  <c r="O155" i="1"/>
  <c r="N155" i="1"/>
  <c r="M155" i="1"/>
  <c r="L155" i="1"/>
  <c r="K155" i="1"/>
  <c r="J155" i="1"/>
  <c r="I155" i="1"/>
  <c r="S154" i="1"/>
  <c r="Q154" i="1"/>
  <c r="P154" i="1"/>
  <c r="O154" i="1"/>
  <c r="N154" i="1"/>
  <c r="M154" i="1"/>
  <c r="L154" i="1"/>
  <c r="K154" i="1"/>
  <c r="J154" i="1"/>
  <c r="I154" i="1"/>
  <c r="S153" i="1"/>
  <c r="Q153" i="1"/>
  <c r="P153" i="1"/>
  <c r="O153" i="1"/>
  <c r="N153" i="1"/>
  <c r="M153" i="1"/>
  <c r="L153" i="1"/>
  <c r="K153" i="1"/>
  <c r="J153" i="1"/>
  <c r="I153" i="1"/>
  <c r="S152" i="1"/>
  <c r="Q152" i="1"/>
  <c r="P152" i="1"/>
  <c r="O152" i="1"/>
  <c r="N152" i="1"/>
  <c r="M152" i="1"/>
  <c r="L152" i="1"/>
  <c r="K152" i="1"/>
  <c r="J152" i="1"/>
  <c r="I152" i="1"/>
  <c r="S151" i="1"/>
  <c r="Q151" i="1"/>
  <c r="P151" i="1"/>
  <c r="O151" i="1"/>
  <c r="N151" i="1"/>
  <c r="M151" i="1"/>
  <c r="L151" i="1"/>
  <c r="K151" i="1"/>
  <c r="J151" i="1"/>
  <c r="I151" i="1"/>
  <c r="S150" i="1"/>
  <c r="Q150" i="1"/>
  <c r="P150" i="1"/>
  <c r="O150" i="1"/>
  <c r="N150" i="1"/>
  <c r="M150" i="1"/>
  <c r="L150" i="1"/>
  <c r="K150" i="1"/>
  <c r="J150" i="1"/>
  <c r="I150" i="1"/>
  <c r="S149" i="1"/>
  <c r="Q149" i="1"/>
  <c r="P149" i="1"/>
  <c r="O149" i="1"/>
  <c r="N149" i="1"/>
  <c r="M149" i="1"/>
  <c r="L149" i="1"/>
  <c r="K149" i="1"/>
  <c r="J149" i="1"/>
  <c r="I149" i="1"/>
  <c r="R149" i="1" s="1"/>
  <c r="S148" i="1"/>
  <c r="Q148" i="1"/>
  <c r="P148" i="1"/>
  <c r="O148" i="1"/>
  <c r="N148" i="1"/>
  <c r="M148" i="1"/>
  <c r="L148" i="1"/>
  <c r="K148" i="1"/>
  <c r="J148" i="1"/>
  <c r="I148" i="1"/>
  <c r="S147" i="1"/>
  <c r="Q147" i="1"/>
  <c r="P147" i="1"/>
  <c r="O147" i="1"/>
  <c r="N147" i="1"/>
  <c r="M147" i="1"/>
  <c r="L147" i="1"/>
  <c r="K147" i="1"/>
  <c r="J147" i="1"/>
  <c r="I147" i="1"/>
  <c r="R147" i="1" s="1"/>
  <c r="T147" i="1" s="1"/>
  <c r="S146" i="1"/>
  <c r="Q146" i="1"/>
  <c r="P146" i="1"/>
  <c r="O146" i="1"/>
  <c r="N146" i="1"/>
  <c r="M146" i="1"/>
  <c r="L146" i="1"/>
  <c r="K146" i="1"/>
  <c r="J146" i="1"/>
  <c r="I146" i="1"/>
  <c r="S145" i="1"/>
  <c r="Q145" i="1"/>
  <c r="P145" i="1"/>
  <c r="O145" i="1"/>
  <c r="N145" i="1"/>
  <c r="M145" i="1"/>
  <c r="L145" i="1"/>
  <c r="K145" i="1"/>
  <c r="J145" i="1"/>
  <c r="I145" i="1"/>
  <c r="S144" i="1"/>
  <c r="Q144" i="1"/>
  <c r="P144" i="1"/>
  <c r="O144" i="1"/>
  <c r="N144" i="1"/>
  <c r="M144" i="1"/>
  <c r="L144" i="1"/>
  <c r="K144" i="1"/>
  <c r="J144" i="1"/>
  <c r="I144" i="1"/>
  <c r="S143" i="1"/>
  <c r="Q143" i="1"/>
  <c r="P143" i="1"/>
  <c r="O143" i="1"/>
  <c r="N143" i="1"/>
  <c r="M143" i="1"/>
  <c r="L143" i="1"/>
  <c r="K143" i="1"/>
  <c r="J143" i="1"/>
  <c r="I143" i="1"/>
  <c r="S142" i="1"/>
  <c r="Q142" i="1"/>
  <c r="P142" i="1"/>
  <c r="O142" i="1"/>
  <c r="N142" i="1"/>
  <c r="M142" i="1"/>
  <c r="L142" i="1"/>
  <c r="K142" i="1"/>
  <c r="J142" i="1"/>
  <c r="I142" i="1"/>
  <c r="S141" i="1"/>
  <c r="Q141" i="1"/>
  <c r="P141" i="1"/>
  <c r="O141" i="1"/>
  <c r="N141" i="1"/>
  <c r="M141" i="1"/>
  <c r="L141" i="1"/>
  <c r="K141" i="1"/>
  <c r="J141" i="1"/>
  <c r="I141" i="1"/>
  <c r="S140" i="1"/>
  <c r="Q140" i="1"/>
  <c r="P140" i="1"/>
  <c r="O140" i="1"/>
  <c r="N140" i="1"/>
  <c r="M140" i="1"/>
  <c r="L140" i="1"/>
  <c r="K140" i="1"/>
  <c r="J140" i="1"/>
  <c r="I140" i="1"/>
  <c r="S139" i="1"/>
  <c r="Q139" i="1"/>
  <c r="P139" i="1"/>
  <c r="O139" i="1"/>
  <c r="N139" i="1"/>
  <c r="M139" i="1"/>
  <c r="L139" i="1"/>
  <c r="K139" i="1"/>
  <c r="J139" i="1"/>
  <c r="I139" i="1"/>
  <c r="S138" i="1"/>
  <c r="Q138" i="1"/>
  <c r="P138" i="1"/>
  <c r="O138" i="1"/>
  <c r="N138" i="1"/>
  <c r="M138" i="1"/>
  <c r="L138" i="1"/>
  <c r="K138" i="1"/>
  <c r="J138" i="1"/>
  <c r="I138" i="1"/>
  <c r="S137" i="1"/>
  <c r="Q137" i="1"/>
  <c r="P137" i="1"/>
  <c r="O137" i="1"/>
  <c r="N137" i="1"/>
  <c r="M137" i="1"/>
  <c r="L137" i="1"/>
  <c r="K137" i="1"/>
  <c r="J137" i="1"/>
  <c r="I137" i="1"/>
  <c r="R137" i="1" s="1"/>
  <c r="T137" i="1" s="1"/>
  <c r="S136" i="1"/>
  <c r="Q136" i="1"/>
  <c r="P136" i="1"/>
  <c r="O136" i="1"/>
  <c r="N136" i="1"/>
  <c r="M136" i="1"/>
  <c r="L136" i="1"/>
  <c r="K136" i="1"/>
  <c r="J136" i="1"/>
  <c r="I136" i="1"/>
  <c r="S135" i="1"/>
  <c r="Q135" i="1"/>
  <c r="P135" i="1"/>
  <c r="O135" i="1"/>
  <c r="N135" i="1"/>
  <c r="M135" i="1"/>
  <c r="L135" i="1"/>
  <c r="K135" i="1"/>
  <c r="J135" i="1"/>
  <c r="I135" i="1"/>
  <c r="S134" i="1"/>
  <c r="Q134" i="1"/>
  <c r="P134" i="1"/>
  <c r="O134" i="1"/>
  <c r="N134" i="1"/>
  <c r="M134" i="1"/>
  <c r="L134" i="1"/>
  <c r="K134" i="1"/>
  <c r="J134" i="1"/>
  <c r="I134" i="1"/>
  <c r="S133" i="1"/>
  <c r="Q133" i="1"/>
  <c r="P133" i="1"/>
  <c r="O133" i="1"/>
  <c r="N133" i="1"/>
  <c r="M133" i="1"/>
  <c r="L133" i="1"/>
  <c r="K133" i="1"/>
  <c r="J133" i="1"/>
  <c r="I133" i="1"/>
  <c r="S132" i="1"/>
  <c r="Q132" i="1"/>
  <c r="P132" i="1"/>
  <c r="R132" i="1" s="1"/>
  <c r="T132" i="1" s="1"/>
  <c r="O132" i="1"/>
  <c r="N132" i="1"/>
  <c r="M132" i="1"/>
  <c r="L132" i="1"/>
  <c r="K132" i="1"/>
  <c r="J132" i="1"/>
  <c r="I132" i="1"/>
  <c r="S131" i="1"/>
  <c r="Q131" i="1"/>
  <c r="P131" i="1"/>
  <c r="O131" i="1"/>
  <c r="N131" i="1"/>
  <c r="M131" i="1"/>
  <c r="L131" i="1"/>
  <c r="K131" i="1"/>
  <c r="J131" i="1"/>
  <c r="I131" i="1"/>
  <c r="R131" i="1" s="1"/>
  <c r="T131" i="1" s="1"/>
  <c r="S130" i="1"/>
  <c r="Q130" i="1"/>
  <c r="P130" i="1"/>
  <c r="O130" i="1"/>
  <c r="N130" i="1"/>
  <c r="M130" i="1"/>
  <c r="L130" i="1"/>
  <c r="K130" i="1"/>
  <c r="J130" i="1"/>
  <c r="I130" i="1"/>
  <c r="S129" i="1"/>
  <c r="Q129" i="1"/>
  <c r="P129" i="1"/>
  <c r="O129" i="1"/>
  <c r="N129" i="1"/>
  <c r="M129" i="1"/>
  <c r="L129" i="1"/>
  <c r="K129" i="1"/>
  <c r="J129" i="1"/>
  <c r="I129" i="1"/>
  <c r="R129" i="1" s="1"/>
  <c r="S128" i="1"/>
  <c r="Q128" i="1"/>
  <c r="P128" i="1"/>
  <c r="O128" i="1"/>
  <c r="N128" i="1"/>
  <c r="M128" i="1"/>
  <c r="L128" i="1"/>
  <c r="K128" i="1"/>
  <c r="J128" i="1"/>
  <c r="I128" i="1"/>
  <c r="S127" i="1"/>
  <c r="Q127" i="1"/>
  <c r="P127" i="1"/>
  <c r="O127" i="1"/>
  <c r="N127" i="1"/>
  <c r="M127" i="1"/>
  <c r="L127" i="1"/>
  <c r="K127" i="1"/>
  <c r="J127" i="1"/>
  <c r="I127" i="1"/>
  <c r="S126" i="1"/>
  <c r="Q126" i="1"/>
  <c r="P126" i="1"/>
  <c r="O126" i="1"/>
  <c r="N126" i="1"/>
  <c r="M126" i="1"/>
  <c r="L126" i="1"/>
  <c r="K126" i="1"/>
  <c r="J126" i="1"/>
  <c r="I126" i="1"/>
  <c r="S125" i="1"/>
  <c r="Q125" i="1"/>
  <c r="P125" i="1"/>
  <c r="O125" i="1"/>
  <c r="N125" i="1"/>
  <c r="M125" i="1"/>
  <c r="L125" i="1"/>
  <c r="K125" i="1"/>
  <c r="J125" i="1"/>
  <c r="I125" i="1"/>
  <c r="S124" i="1"/>
  <c r="Q124" i="1"/>
  <c r="P124" i="1"/>
  <c r="O124" i="1"/>
  <c r="N124" i="1"/>
  <c r="M124" i="1"/>
  <c r="L124" i="1"/>
  <c r="K124" i="1"/>
  <c r="J124" i="1"/>
  <c r="I124" i="1"/>
  <c r="S123" i="1"/>
  <c r="Q123" i="1"/>
  <c r="P123" i="1"/>
  <c r="O123" i="1"/>
  <c r="N123" i="1"/>
  <c r="M123" i="1"/>
  <c r="L123" i="1"/>
  <c r="K123" i="1"/>
  <c r="J123" i="1"/>
  <c r="I123" i="1"/>
  <c r="S122" i="1"/>
  <c r="Q122" i="1"/>
  <c r="P122" i="1"/>
  <c r="O122" i="1"/>
  <c r="N122" i="1"/>
  <c r="M122" i="1"/>
  <c r="L122" i="1"/>
  <c r="K122" i="1"/>
  <c r="J122" i="1"/>
  <c r="I122" i="1"/>
  <c r="S121" i="1"/>
  <c r="Q121" i="1"/>
  <c r="P121" i="1"/>
  <c r="O121" i="1"/>
  <c r="N121" i="1"/>
  <c r="M121" i="1"/>
  <c r="L121" i="1"/>
  <c r="K121" i="1"/>
  <c r="J121" i="1"/>
  <c r="I121" i="1"/>
  <c r="R121" i="1" s="1"/>
  <c r="T121" i="1" s="1"/>
  <c r="S120" i="1"/>
  <c r="Q120" i="1"/>
  <c r="P120" i="1"/>
  <c r="O120" i="1"/>
  <c r="N120" i="1"/>
  <c r="M120" i="1"/>
  <c r="L120" i="1"/>
  <c r="K120" i="1"/>
  <c r="J120" i="1"/>
  <c r="I120" i="1"/>
  <c r="S119" i="1"/>
  <c r="Q119" i="1"/>
  <c r="P119" i="1"/>
  <c r="O119" i="1"/>
  <c r="N119" i="1"/>
  <c r="M119" i="1"/>
  <c r="L119" i="1"/>
  <c r="K119" i="1"/>
  <c r="J119" i="1"/>
  <c r="I119" i="1"/>
  <c r="R119" i="1" s="1"/>
  <c r="S118" i="1"/>
  <c r="Q118" i="1"/>
  <c r="P118" i="1"/>
  <c r="O118" i="1"/>
  <c r="N118" i="1"/>
  <c r="M118" i="1"/>
  <c r="L118" i="1"/>
  <c r="K118" i="1"/>
  <c r="J118" i="1"/>
  <c r="I118" i="1"/>
  <c r="S117" i="1"/>
  <c r="Q117" i="1"/>
  <c r="P117" i="1"/>
  <c r="O117" i="1"/>
  <c r="N117" i="1"/>
  <c r="M117" i="1"/>
  <c r="L117" i="1"/>
  <c r="K117" i="1"/>
  <c r="J117" i="1"/>
  <c r="I117" i="1"/>
  <c r="S116" i="1"/>
  <c r="Q116" i="1"/>
  <c r="P116" i="1"/>
  <c r="O116" i="1"/>
  <c r="N116" i="1"/>
  <c r="M116" i="1"/>
  <c r="L116" i="1"/>
  <c r="K116" i="1"/>
  <c r="J116" i="1"/>
  <c r="I116" i="1"/>
  <c r="S115" i="1"/>
  <c r="Q115" i="1"/>
  <c r="P115" i="1"/>
  <c r="O115" i="1"/>
  <c r="N115" i="1"/>
  <c r="M115" i="1"/>
  <c r="L115" i="1"/>
  <c r="K115" i="1"/>
  <c r="R115" i="1" s="1"/>
  <c r="T115" i="1" s="1"/>
  <c r="J115" i="1"/>
  <c r="I115" i="1"/>
  <c r="S114" i="1"/>
  <c r="Q114" i="1"/>
  <c r="P114" i="1"/>
  <c r="O114" i="1"/>
  <c r="N114" i="1"/>
  <c r="M114" i="1"/>
  <c r="L114" i="1"/>
  <c r="K114" i="1"/>
  <c r="J114" i="1"/>
  <c r="R114" i="1" s="1"/>
  <c r="T114" i="1" s="1"/>
  <c r="I114" i="1"/>
  <c r="S113" i="1"/>
  <c r="Q113" i="1"/>
  <c r="P113" i="1"/>
  <c r="O113" i="1"/>
  <c r="N113" i="1"/>
  <c r="M113" i="1"/>
  <c r="L113" i="1"/>
  <c r="K113" i="1"/>
  <c r="J113" i="1"/>
  <c r="I113" i="1"/>
  <c r="S112" i="1"/>
  <c r="Q112" i="1"/>
  <c r="P112" i="1"/>
  <c r="O112" i="1"/>
  <c r="N112" i="1"/>
  <c r="M112" i="1"/>
  <c r="L112" i="1"/>
  <c r="K112" i="1"/>
  <c r="J112" i="1"/>
  <c r="I112" i="1"/>
  <c r="S111" i="1"/>
  <c r="Q111" i="1"/>
  <c r="P111" i="1"/>
  <c r="O111" i="1"/>
  <c r="N111" i="1"/>
  <c r="M111" i="1"/>
  <c r="L111" i="1"/>
  <c r="K111" i="1"/>
  <c r="R111" i="1" s="1"/>
  <c r="T111" i="1" s="1"/>
  <c r="J111" i="1"/>
  <c r="I111" i="1"/>
  <c r="S110" i="1"/>
  <c r="Q110" i="1"/>
  <c r="P110" i="1"/>
  <c r="O110" i="1"/>
  <c r="N110" i="1"/>
  <c r="M110" i="1"/>
  <c r="L110" i="1"/>
  <c r="K110" i="1"/>
  <c r="J110" i="1"/>
  <c r="R110" i="1" s="1"/>
  <c r="T110" i="1" s="1"/>
  <c r="I110" i="1"/>
  <c r="S109" i="1"/>
  <c r="Q109" i="1"/>
  <c r="P109" i="1"/>
  <c r="O109" i="1"/>
  <c r="N109" i="1"/>
  <c r="M109" i="1"/>
  <c r="L109" i="1"/>
  <c r="K109" i="1"/>
  <c r="J109" i="1"/>
  <c r="I109" i="1"/>
  <c r="S108" i="1"/>
  <c r="Q108" i="1"/>
  <c r="P108" i="1"/>
  <c r="O108" i="1"/>
  <c r="N108" i="1"/>
  <c r="M108" i="1"/>
  <c r="L108" i="1"/>
  <c r="K108" i="1"/>
  <c r="J108" i="1"/>
  <c r="I108" i="1"/>
  <c r="S107" i="1"/>
  <c r="Q107" i="1"/>
  <c r="P107" i="1"/>
  <c r="O107" i="1"/>
  <c r="N107" i="1"/>
  <c r="M107" i="1"/>
  <c r="L107" i="1"/>
  <c r="K107" i="1"/>
  <c r="J107" i="1"/>
  <c r="I107" i="1"/>
  <c r="S106" i="1"/>
  <c r="Q106" i="1"/>
  <c r="P106" i="1"/>
  <c r="O106" i="1"/>
  <c r="N106" i="1"/>
  <c r="M106" i="1"/>
  <c r="L106" i="1"/>
  <c r="K106" i="1"/>
  <c r="J106" i="1"/>
  <c r="I106" i="1"/>
  <c r="S105" i="1"/>
  <c r="Q105" i="1"/>
  <c r="P105" i="1"/>
  <c r="O105" i="1"/>
  <c r="N105" i="1"/>
  <c r="M105" i="1"/>
  <c r="L105" i="1"/>
  <c r="K105" i="1"/>
  <c r="J105" i="1"/>
  <c r="I105" i="1"/>
  <c r="R105" i="1" s="1"/>
  <c r="T105" i="1" s="1"/>
  <c r="S104" i="1"/>
  <c r="Q104" i="1"/>
  <c r="P104" i="1"/>
  <c r="O104" i="1"/>
  <c r="N104" i="1"/>
  <c r="M104" i="1"/>
  <c r="L104" i="1"/>
  <c r="K104" i="1"/>
  <c r="J104" i="1"/>
  <c r="I104" i="1"/>
  <c r="S103" i="1"/>
  <c r="Q103" i="1"/>
  <c r="P103" i="1"/>
  <c r="O103" i="1"/>
  <c r="N103" i="1"/>
  <c r="M103" i="1"/>
  <c r="L103" i="1"/>
  <c r="K103" i="1"/>
  <c r="J103" i="1"/>
  <c r="I103" i="1"/>
  <c r="S102" i="1"/>
  <c r="Q102" i="1"/>
  <c r="P102" i="1"/>
  <c r="O102" i="1"/>
  <c r="N102" i="1"/>
  <c r="M102" i="1"/>
  <c r="L102" i="1"/>
  <c r="K102" i="1"/>
  <c r="J102" i="1"/>
  <c r="I102" i="1"/>
  <c r="S101" i="1"/>
  <c r="Q101" i="1"/>
  <c r="P101" i="1"/>
  <c r="O101" i="1"/>
  <c r="N101" i="1"/>
  <c r="M101" i="1"/>
  <c r="L101" i="1"/>
  <c r="K101" i="1"/>
  <c r="J101" i="1"/>
  <c r="I101" i="1"/>
  <c r="S100" i="1"/>
  <c r="Q100" i="1"/>
  <c r="P100" i="1"/>
  <c r="O100" i="1"/>
  <c r="N100" i="1"/>
  <c r="M100" i="1"/>
  <c r="L100" i="1"/>
  <c r="K100" i="1"/>
  <c r="J100" i="1"/>
  <c r="I100" i="1"/>
  <c r="S99" i="1"/>
  <c r="Q99" i="1"/>
  <c r="P99" i="1"/>
  <c r="O99" i="1"/>
  <c r="N99" i="1"/>
  <c r="M99" i="1"/>
  <c r="L99" i="1"/>
  <c r="K99" i="1"/>
  <c r="J99" i="1"/>
  <c r="R99" i="1" s="1"/>
  <c r="T99" i="1" s="1"/>
  <c r="I99" i="1"/>
  <c r="S98" i="1"/>
  <c r="Q98" i="1"/>
  <c r="P98" i="1"/>
  <c r="O98" i="1"/>
  <c r="N98" i="1"/>
  <c r="M98" i="1"/>
  <c r="L98" i="1"/>
  <c r="K98" i="1"/>
  <c r="J98" i="1"/>
  <c r="I98" i="1"/>
  <c r="S97" i="1"/>
  <c r="Q97" i="1"/>
  <c r="P97" i="1"/>
  <c r="O97" i="1"/>
  <c r="N97" i="1"/>
  <c r="M97" i="1"/>
  <c r="L97" i="1"/>
  <c r="K97" i="1"/>
  <c r="J97" i="1"/>
  <c r="I97" i="1"/>
  <c r="R97" i="1" s="1"/>
  <c r="T97" i="1" s="1"/>
  <c r="S96" i="1"/>
  <c r="Q96" i="1"/>
  <c r="P96" i="1"/>
  <c r="O96" i="1"/>
  <c r="N96" i="1"/>
  <c r="M96" i="1"/>
  <c r="L96" i="1"/>
  <c r="K96" i="1"/>
  <c r="J96" i="1"/>
  <c r="I96" i="1"/>
  <c r="S95" i="1"/>
  <c r="Q95" i="1"/>
  <c r="P95" i="1"/>
  <c r="O95" i="1"/>
  <c r="N95" i="1"/>
  <c r="M95" i="1"/>
  <c r="L95" i="1"/>
  <c r="K95" i="1"/>
  <c r="J95" i="1"/>
  <c r="I95" i="1"/>
  <c r="S94" i="1"/>
  <c r="Q94" i="1"/>
  <c r="P94" i="1"/>
  <c r="O94" i="1"/>
  <c r="N94" i="1"/>
  <c r="M94" i="1"/>
  <c r="L94" i="1"/>
  <c r="K94" i="1"/>
  <c r="R94" i="1" s="1"/>
  <c r="T94" i="1" s="1"/>
  <c r="J94" i="1"/>
  <c r="I94" i="1"/>
  <c r="S93" i="1"/>
  <c r="Q93" i="1"/>
  <c r="P93" i="1"/>
  <c r="O93" i="1"/>
  <c r="N93" i="1"/>
  <c r="M93" i="1"/>
  <c r="L93" i="1"/>
  <c r="K93" i="1"/>
  <c r="J93" i="1"/>
  <c r="I93" i="1"/>
  <c r="S92" i="1"/>
  <c r="Q92" i="1"/>
  <c r="P92" i="1"/>
  <c r="O92" i="1"/>
  <c r="N92" i="1"/>
  <c r="M92" i="1"/>
  <c r="L92" i="1"/>
  <c r="K92" i="1"/>
  <c r="J92" i="1"/>
  <c r="I92" i="1"/>
  <c r="S91" i="1"/>
  <c r="Q91" i="1"/>
  <c r="P91" i="1"/>
  <c r="O91" i="1"/>
  <c r="N91" i="1"/>
  <c r="M91" i="1"/>
  <c r="L91" i="1"/>
  <c r="K91" i="1"/>
  <c r="J91" i="1"/>
  <c r="I91" i="1"/>
  <c r="S90" i="1"/>
  <c r="Q90" i="1"/>
  <c r="P90" i="1"/>
  <c r="O90" i="1"/>
  <c r="N90" i="1"/>
  <c r="M90" i="1"/>
  <c r="L90" i="1"/>
  <c r="K90" i="1"/>
  <c r="J90" i="1"/>
  <c r="I90" i="1"/>
  <c r="S89" i="1"/>
  <c r="Q89" i="1"/>
  <c r="P89" i="1"/>
  <c r="O89" i="1"/>
  <c r="N89" i="1"/>
  <c r="M89" i="1"/>
  <c r="L89" i="1"/>
  <c r="K89" i="1"/>
  <c r="J89" i="1"/>
  <c r="I89" i="1"/>
  <c r="R89" i="1" s="1"/>
  <c r="T89" i="1" s="1"/>
  <c r="S88" i="1"/>
  <c r="Q88" i="1"/>
  <c r="P88" i="1"/>
  <c r="O88" i="1"/>
  <c r="R88" i="1" s="1"/>
  <c r="T88" i="1" s="1"/>
  <c r="N88" i="1"/>
  <c r="M88" i="1"/>
  <c r="L88" i="1"/>
  <c r="K88" i="1"/>
  <c r="J88" i="1"/>
  <c r="I88" i="1"/>
  <c r="S87" i="1"/>
  <c r="Q87" i="1"/>
  <c r="P87" i="1"/>
  <c r="O87" i="1"/>
  <c r="N87" i="1"/>
  <c r="M87" i="1"/>
  <c r="L87" i="1"/>
  <c r="K87" i="1"/>
  <c r="J87" i="1"/>
  <c r="I87" i="1"/>
  <c r="S86" i="1"/>
  <c r="Q86" i="1"/>
  <c r="P86" i="1"/>
  <c r="O86" i="1"/>
  <c r="N86" i="1"/>
  <c r="M86" i="1"/>
  <c r="L86" i="1"/>
  <c r="K86" i="1"/>
  <c r="J86" i="1"/>
  <c r="I86" i="1"/>
  <c r="S85" i="1"/>
  <c r="Q85" i="1"/>
  <c r="P85" i="1"/>
  <c r="O85" i="1"/>
  <c r="N85" i="1"/>
  <c r="M85" i="1"/>
  <c r="L85" i="1"/>
  <c r="K85" i="1"/>
  <c r="J85" i="1"/>
  <c r="I85" i="1"/>
  <c r="S84" i="1"/>
  <c r="Q84" i="1"/>
  <c r="P84" i="1"/>
  <c r="O84" i="1"/>
  <c r="N84" i="1"/>
  <c r="M84" i="1"/>
  <c r="L84" i="1"/>
  <c r="K84" i="1"/>
  <c r="J84" i="1"/>
  <c r="I84" i="1"/>
  <c r="S83" i="1"/>
  <c r="Q83" i="1"/>
  <c r="P83" i="1"/>
  <c r="O83" i="1"/>
  <c r="N83" i="1"/>
  <c r="M83" i="1"/>
  <c r="L83" i="1"/>
  <c r="K83" i="1"/>
  <c r="J83" i="1"/>
  <c r="R83" i="1" s="1"/>
  <c r="T83" i="1" s="1"/>
  <c r="I83" i="1"/>
  <c r="S82" i="1"/>
  <c r="Q82" i="1"/>
  <c r="P82" i="1"/>
  <c r="O82" i="1"/>
  <c r="N82" i="1"/>
  <c r="M82" i="1"/>
  <c r="L82" i="1"/>
  <c r="K82" i="1"/>
  <c r="J82" i="1"/>
  <c r="I82" i="1"/>
  <c r="S81" i="1"/>
  <c r="Q81" i="1"/>
  <c r="P81" i="1"/>
  <c r="O81" i="1"/>
  <c r="N81" i="1"/>
  <c r="M81" i="1"/>
  <c r="L81" i="1"/>
  <c r="K81" i="1"/>
  <c r="J81" i="1"/>
  <c r="I81" i="1"/>
  <c r="S80" i="1"/>
  <c r="Q80" i="1"/>
  <c r="P80" i="1"/>
  <c r="O80" i="1"/>
  <c r="N80" i="1"/>
  <c r="M80" i="1"/>
  <c r="L80" i="1"/>
  <c r="K80" i="1"/>
  <c r="J80" i="1"/>
  <c r="I80" i="1"/>
  <c r="S79" i="1"/>
  <c r="Q79" i="1"/>
  <c r="P79" i="1"/>
  <c r="O79" i="1"/>
  <c r="N79" i="1"/>
  <c r="M79" i="1"/>
  <c r="L79" i="1"/>
  <c r="K79" i="1"/>
  <c r="J79" i="1"/>
  <c r="I79" i="1"/>
  <c r="S78" i="1"/>
  <c r="Q78" i="1"/>
  <c r="P78" i="1"/>
  <c r="O78" i="1"/>
  <c r="N78" i="1"/>
  <c r="M78" i="1"/>
  <c r="L78" i="1"/>
  <c r="K78" i="1"/>
  <c r="R78" i="1" s="1"/>
  <c r="T78" i="1" s="1"/>
  <c r="J78" i="1"/>
  <c r="I78" i="1"/>
  <c r="S77" i="1"/>
  <c r="Q77" i="1"/>
  <c r="P77" i="1"/>
  <c r="O77" i="1"/>
  <c r="N77" i="1"/>
  <c r="M77" i="1"/>
  <c r="L77" i="1"/>
  <c r="K77" i="1"/>
  <c r="J77" i="1"/>
  <c r="I77" i="1"/>
  <c r="S76" i="1"/>
  <c r="Q76" i="1"/>
  <c r="P76" i="1"/>
  <c r="O76" i="1"/>
  <c r="N76" i="1"/>
  <c r="M76" i="1"/>
  <c r="L76" i="1"/>
  <c r="K76" i="1"/>
  <c r="J76" i="1"/>
  <c r="I76" i="1"/>
  <c r="S75" i="1"/>
  <c r="Q75" i="1"/>
  <c r="P75" i="1"/>
  <c r="O75" i="1"/>
  <c r="N75" i="1"/>
  <c r="M75" i="1"/>
  <c r="L75" i="1"/>
  <c r="K75" i="1"/>
  <c r="J75" i="1"/>
  <c r="I75" i="1"/>
  <c r="S74" i="1"/>
  <c r="Q74" i="1"/>
  <c r="P74" i="1"/>
  <c r="O74" i="1"/>
  <c r="N74" i="1"/>
  <c r="M74" i="1"/>
  <c r="L74" i="1"/>
  <c r="K74" i="1"/>
  <c r="J74" i="1"/>
  <c r="I74" i="1"/>
  <c r="S73" i="1"/>
  <c r="Q73" i="1"/>
  <c r="P73" i="1"/>
  <c r="O73" i="1"/>
  <c r="N73" i="1"/>
  <c r="M73" i="1"/>
  <c r="L73" i="1"/>
  <c r="K73" i="1"/>
  <c r="J73" i="1"/>
  <c r="I73" i="1"/>
  <c r="R73" i="1" s="1"/>
  <c r="T73" i="1" s="1"/>
  <c r="S72" i="1"/>
  <c r="Q72" i="1"/>
  <c r="P72" i="1"/>
  <c r="O72" i="1"/>
  <c r="N72" i="1"/>
  <c r="M72" i="1"/>
  <c r="L72" i="1"/>
  <c r="K72" i="1"/>
  <c r="J72" i="1"/>
  <c r="I72" i="1"/>
  <c r="S71" i="1"/>
  <c r="Q71" i="1"/>
  <c r="P71" i="1"/>
  <c r="O71" i="1"/>
  <c r="N71" i="1"/>
  <c r="M71" i="1"/>
  <c r="L71" i="1"/>
  <c r="K71" i="1"/>
  <c r="J71" i="1"/>
  <c r="I71" i="1"/>
  <c r="S70" i="1"/>
  <c r="Q70" i="1"/>
  <c r="P70" i="1"/>
  <c r="O70" i="1"/>
  <c r="N70" i="1"/>
  <c r="M70" i="1"/>
  <c r="L70" i="1"/>
  <c r="K70" i="1"/>
  <c r="J70" i="1"/>
  <c r="I70" i="1"/>
  <c r="R70" i="1" s="1"/>
  <c r="T70" i="1" s="1"/>
  <c r="S69" i="1"/>
  <c r="Q69" i="1"/>
  <c r="P69" i="1"/>
  <c r="O69" i="1"/>
  <c r="N69" i="1"/>
  <c r="M69" i="1"/>
  <c r="L69" i="1"/>
  <c r="K69" i="1"/>
  <c r="J69" i="1"/>
  <c r="I69" i="1"/>
  <c r="R69" i="1" s="1"/>
  <c r="T69" i="1" s="1"/>
  <c r="S68" i="1"/>
  <c r="Q68" i="1"/>
  <c r="P68" i="1"/>
  <c r="O68" i="1"/>
  <c r="N68" i="1"/>
  <c r="M68" i="1"/>
  <c r="L68" i="1"/>
  <c r="K68" i="1"/>
  <c r="J68" i="1"/>
  <c r="I68" i="1"/>
  <c r="S67" i="1"/>
  <c r="Q67" i="1"/>
  <c r="P67" i="1"/>
  <c r="O67" i="1"/>
  <c r="N67" i="1"/>
  <c r="M67" i="1"/>
  <c r="L67" i="1"/>
  <c r="K67" i="1"/>
  <c r="R67" i="1" s="1"/>
  <c r="T67" i="1" s="1"/>
  <c r="J67" i="1"/>
  <c r="I67" i="1"/>
  <c r="S66" i="1"/>
  <c r="Q66" i="1"/>
  <c r="P66" i="1"/>
  <c r="O66" i="1"/>
  <c r="N66" i="1"/>
  <c r="M66" i="1"/>
  <c r="L66" i="1"/>
  <c r="K66" i="1"/>
  <c r="J66" i="1"/>
  <c r="I66" i="1"/>
  <c r="S65" i="1"/>
  <c r="Q65" i="1"/>
  <c r="P65" i="1"/>
  <c r="O65" i="1"/>
  <c r="N65" i="1"/>
  <c r="M65" i="1"/>
  <c r="L65" i="1"/>
  <c r="K65" i="1"/>
  <c r="J65" i="1"/>
  <c r="I65" i="1"/>
  <c r="S64" i="1"/>
  <c r="Q64" i="1"/>
  <c r="P64" i="1"/>
  <c r="O64" i="1"/>
  <c r="N64" i="1"/>
  <c r="M64" i="1"/>
  <c r="L64" i="1"/>
  <c r="K64" i="1"/>
  <c r="J64" i="1"/>
  <c r="I64" i="1"/>
  <c r="S63" i="1"/>
  <c r="Q63" i="1"/>
  <c r="P63" i="1"/>
  <c r="O63" i="1"/>
  <c r="N63" i="1"/>
  <c r="M63" i="1"/>
  <c r="L63" i="1"/>
  <c r="K63" i="1"/>
  <c r="J63" i="1"/>
  <c r="I63" i="1"/>
  <c r="S62" i="1"/>
  <c r="Q62" i="1"/>
  <c r="P62" i="1"/>
  <c r="O62" i="1"/>
  <c r="N62" i="1"/>
  <c r="M62" i="1"/>
  <c r="L62" i="1"/>
  <c r="K62" i="1"/>
  <c r="J62" i="1"/>
  <c r="R62" i="1" s="1"/>
  <c r="T62" i="1" s="1"/>
  <c r="I62" i="1"/>
  <c r="S61" i="1"/>
  <c r="Q61" i="1"/>
  <c r="P61" i="1"/>
  <c r="O61" i="1"/>
  <c r="N61" i="1"/>
  <c r="M61" i="1"/>
  <c r="L61" i="1"/>
  <c r="K61" i="1"/>
  <c r="J61" i="1"/>
  <c r="I61" i="1"/>
  <c r="S60" i="1"/>
  <c r="Q60" i="1"/>
  <c r="P60" i="1"/>
  <c r="O60" i="1"/>
  <c r="N60" i="1"/>
  <c r="M60" i="1"/>
  <c r="L60" i="1"/>
  <c r="K60" i="1"/>
  <c r="J60" i="1"/>
  <c r="I60" i="1"/>
  <c r="S59" i="1"/>
  <c r="Q59" i="1"/>
  <c r="P59" i="1"/>
  <c r="O59" i="1"/>
  <c r="N59" i="1"/>
  <c r="M59" i="1"/>
  <c r="L59" i="1"/>
  <c r="K59" i="1"/>
  <c r="J59" i="1"/>
  <c r="I59" i="1"/>
  <c r="R59" i="1" s="1"/>
  <c r="T59" i="1" s="1"/>
  <c r="S58" i="1"/>
  <c r="Q58" i="1"/>
  <c r="P58" i="1"/>
  <c r="O58" i="1"/>
  <c r="N58" i="1"/>
  <c r="M58" i="1"/>
  <c r="L58" i="1"/>
  <c r="K58" i="1"/>
  <c r="J58" i="1"/>
  <c r="I58" i="1"/>
  <c r="S57" i="1"/>
  <c r="Q57" i="1"/>
  <c r="P57" i="1"/>
  <c r="O57" i="1"/>
  <c r="N57" i="1"/>
  <c r="M57" i="1"/>
  <c r="L57" i="1"/>
  <c r="K57" i="1"/>
  <c r="J57" i="1"/>
  <c r="I57" i="1"/>
  <c r="S56" i="1"/>
  <c r="Q56" i="1"/>
  <c r="P56" i="1"/>
  <c r="O56" i="1"/>
  <c r="N56" i="1"/>
  <c r="M56" i="1"/>
  <c r="L56" i="1"/>
  <c r="K56" i="1"/>
  <c r="J56" i="1"/>
  <c r="I56" i="1"/>
  <c r="S55" i="1"/>
  <c r="Q55" i="1"/>
  <c r="P55" i="1"/>
  <c r="O55" i="1"/>
  <c r="N55" i="1"/>
  <c r="M55" i="1"/>
  <c r="L55" i="1"/>
  <c r="K55" i="1"/>
  <c r="J55" i="1"/>
  <c r="I55" i="1"/>
  <c r="S54" i="1"/>
  <c r="Q54" i="1"/>
  <c r="P54" i="1"/>
  <c r="O54" i="1"/>
  <c r="N54" i="1"/>
  <c r="M54" i="1"/>
  <c r="L54" i="1"/>
  <c r="K54" i="1"/>
  <c r="J54" i="1"/>
  <c r="I54" i="1"/>
  <c r="S53" i="1"/>
  <c r="Q53" i="1"/>
  <c r="P53" i="1"/>
  <c r="O53" i="1"/>
  <c r="N53" i="1"/>
  <c r="M53" i="1"/>
  <c r="L53" i="1"/>
  <c r="K53" i="1"/>
  <c r="J53" i="1"/>
  <c r="I53" i="1"/>
  <c r="S52" i="1"/>
  <c r="Q52" i="1"/>
  <c r="P52" i="1"/>
  <c r="O52" i="1"/>
  <c r="N52" i="1"/>
  <c r="M52" i="1"/>
  <c r="L52" i="1"/>
  <c r="K52" i="1"/>
  <c r="J52" i="1"/>
  <c r="I52" i="1"/>
  <c r="S51" i="1"/>
  <c r="Q51" i="1"/>
  <c r="P51" i="1"/>
  <c r="O51" i="1"/>
  <c r="N51" i="1"/>
  <c r="M51" i="1"/>
  <c r="R51" i="1" s="1"/>
  <c r="T51" i="1" s="1"/>
  <c r="L51" i="1"/>
  <c r="K51" i="1"/>
  <c r="J51" i="1"/>
  <c r="I51" i="1"/>
  <c r="S50" i="1"/>
  <c r="Q50" i="1"/>
  <c r="P50" i="1"/>
  <c r="O50" i="1"/>
  <c r="N50" i="1"/>
  <c r="M50" i="1"/>
  <c r="L50" i="1"/>
  <c r="K50" i="1"/>
  <c r="J50" i="1"/>
  <c r="I50" i="1"/>
  <c r="S49" i="1"/>
  <c r="Q49" i="1"/>
  <c r="P49" i="1"/>
  <c r="O49" i="1"/>
  <c r="N49" i="1"/>
  <c r="M49" i="1"/>
  <c r="L49" i="1"/>
  <c r="K49" i="1"/>
  <c r="J49" i="1"/>
  <c r="I49" i="1"/>
  <c r="S48" i="1"/>
  <c r="Q48" i="1"/>
  <c r="P48" i="1"/>
  <c r="O48" i="1"/>
  <c r="N48" i="1"/>
  <c r="M48" i="1"/>
  <c r="L48" i="1"/>
  <c r="K48" i="1"/>
  <c r="J48" i="1"/>
  <c r="I48" i="1"/>
  <c r="S47" i="1"/>
  <c r="Q47" i="1"/>
  <c r="P47" i="1"/>
  <c r="O47" i="1"/>
  <c r="N47" i="1"/>
  <c r="M47" i="1"/>
  <c r="L47" i="1"/>
  <c r="K47" i="1"/>
  <c r="J47" i="1"/>
  <c r="I47" i="1"/>
  <c r="S46" i="1"/>
  <c r="Q46" i="1"/>
  <c r="P46" i="1"/>
  <c r="O46" i="1"/>
  <c r="N46" i="1"/>
  <c r="M46" i="1"/>
  <c r="L46" i="1"/>
  <c r="K46" i="1"/>
  <c r="J46" i="1"/>
  <c r="I46" i="1"/>
  <c r="R46" i="1" s="1"/>
  <c r="T46" i="1" s="1"/>
  <c r="S45" i="1"/>
  <c r="Q45" i="1"/>
  <c r="P45" i="1"/>
  <c r="R45" i="1" s="1"/>
  <c r="T45" i="1" s="1"/>
  <c r="O45" i="1"/>
  <c r="N45" i="1"/>
  <c r="M45" i="1"/>
  <c r="L45" i="1"/>
  <c r="K45" i="1"/>
  <c r="J45" i="1"/>
  <c r="I45" i="1"/>
  <c r="S44" i="1"/>
  <c r="Q44" i="1"/>
  <c r="P44" i="1"/>
  <c r="O44" i="1"/>
  <c r="N44" i="1"/>
  <c r="M44" i="1"/>
  <c r="L44" i="1"/>
  <c r="K44" i="1"/>
  <c r="R44" i="1" s="1"/>
  <c r="T44" i="1" s="1"/>
  <c r="J44" i="1"/>
  <c r="I44" i="1"/>
  <c r="S43" i="1"/>
  <c r="Q43" i="1"/>
  <c r="P43" i="1"/>
  <c r="O43" i="1"/>
  <c r="N43" i="1"/>
  <c r="M43" i="1"/>
  <c r="L43" i="1"/>
  <c r="K43" i="1"/>
  <c r="J43" i="1"/>
  <c r="I43" i="1"/>
  <c r="S42" i="1"/>
  <c r="Q42" i="1"/>
  <c r="P42" i="1"/>
  <c r="O42" i="1"/>
  <c r="N42" i="1"/>
  <c r="M42" i="1"/>
  <c r="L42" i="1"/>
  <c r="K42" i="1"/>
  <c r="J42" i="1"/>
  <c r="I42" i="1"/>
  <c r="S41" i="1"/>
  <c r="Q41" i="1"/>
  <c r="P41" i="1"/>
  <c r="O41" i="1"/>
  <c r="N41" i="1"/>
  <c r="M41" i="1"/>
  <c r="L41" i="1"/>
  <c r="K41" i="1"/>
  <c r="J41" i="1"/>
  <c r="I41" i="1"/>
  <c r="S40" i="1"/>
  <c r="Q40" i="1"/>
  <c r="P40" i="1"/>
  <c r="O40" i="1"/>
  <c r="N40" i="1"/>
  <c r="M40" i="1"/>
  <c r="L40" i="1"/>
  <c r="R40" i="1" s="1"/>
  <c r="T40" i="1" s="1"/>
  <c r="K40" i="1"/>
  <c r="J40" i="1"/>
  <c r="I40" i="1"/>
  <c r="S39" i="1"/>
  <c r="Q39" i="1"/>
  <c r="P39" i="1"/>
  <c r="O39" i="1"/>
  <c r="N39" i="1"/>
  <c r="M39" i="1"/>
  <c r="L39" i="1"/>
  <c r="K39" i="1"/>
  <c r="J39" i="1"/>
  <c r="I39" i="1"/>
  <c r="R39" i="1" s="1"/>
  <c r="S38" i="1"/>
  <c r="Q38" i="1"/>
  <c r="P38" i="1"/>
  <c r="O38" i="1"/>
  <c r="N38" i="1"/>
  <c r="M38" i="1"/>
  <c r="L38" i="1"/>
  <c r="K38" i="1"/>
  <c r="J38" i="1"/>
  <c r="I38" i="1"/>
  <c r="S37" i="1"/>
  <c r="Q37" i="1"/>
  <c r="P37" i="1"/>
  <c r="O37" i="1"/>
  <c r="N37" i="1"/>
  <c r="M37" i="1"/>
  <c r="L37" i="1"/>
  <c r="K37" i="1"/>
  <c r="J37" i="1"/>
  <c r="I37" i="1"/>
  <c r="S36" i="1"/>
  <c r="Q36" i="1"/>
  <c r="P36" i="1"/>
  <c r="O36" i="1"/>
  <c r="N36" i="1"/>
  <c r="M36" i="1"/>
  <c r="L36" i="1"/>
  <c r="K36" i="1"/>
  <c r="J36" i="1"/>
  <c r="R36" i="1" s="1"/>
  <c r="T36" i="1" s="1"/>
  <c r="I36" i="1"/>
  <c r="S35" i="1"/>
  <c r="Q35" i="1"/>
  <c r="P35" i="1"/>
  <c r="O35" i="1"/>
  <c r="N35" i="1"/>
  <c r="M35" i="1"/>
  <c r="L35" i="1"/>
  <c r="K35" i="1"/>
  <c r="J35" i="1"/>
  <c r="I35" i="1"/>
  <c r="R35" i="1" s="1"/>
  <c r="T35" i="1" s="1"/>
  <c r="S34" i="1"/>
  <c r="Q34" i="1"/>
  <c r="P34" i="1"/>
  <c r="O34" i="1"/>
  <c r="N34" i="1"/>
  <c r="M34" i="1"/>
  <c r="L34" i="1"/>
  <c r="K34" i="1"/>
  <c r="J34" i="1"/>
  <c r="R34" i="1" s="1"/>
  <c r="T34" i="1" s="1"/>
  <c r="I34" i="1"/>
  <c r="S33" i="1"/>
  <c r="Q33" i="1"/>
  <c r="P33" i="1"/>
  <c r="O33" i="1"/>
  <c r="N33" i="1"/>
  <c r="M33" i="1"/>
  <c r="L33" i="1"/>
  <c r="K33" i="1"/>
  <c r="J33" i="1"/>
  <c r="I33" i="1"/>
  <c r="S32" i="1"/>
  <c r="Q32" i="1"/>
  <c r="P32" i="1"/>
  <c r="O32" i="1"/>
  <c r="N32" i="1"/>
  <c r="M32" i="1"/>
  <c r="L32" i="1"/>
  <c r="K32" i="1"/>
  <c r="J32" i="1"/>
  <c r="I32" i="1"/>
  <c r="S31" i="1"/>
  <c r="Q31" i="1"/>
  <c r="P31" i="1"/>
  <c r="O31" i="1"/>
  <c r="N31" i="1"/>
  <c r="M31" i="1"/>
  <c r="L31" i="1"/>
  <c r="K31" i="1"/>
  <c r="R31" i="1" s="1"/>
  <c r="T31" i="1" s="1"/>
  <c r="J31" i="1"/>
  <c r="I31" i="1"/>
  <c r="S30" i="1"/>
  <c r="Q30" i="1"/>
  <c r="P30" i="1"/>
  <c r="O30" i="1"/>
  <c r="N30" i="1"/>
  <c r="M30" i="1"/>
  <c r="L30" i="1"/>
  <c r="K30" i="1"/>
  <c r="R30" i="1" s="1"/>
  <c r="T30" i="1" s="1"/>
  <c r="J30" i="1"/>
  <c r="I30" i="1"/>
  <c r="S29" i="1"/>
  <c r="Q29" i="1"/>
  <c r="P29" i="1"/>
  <c r="O29" i="1"/>
  <c r="N29" i="1"/>
  <c r="M29" i="1"/>
  <c r="L29" i="1"/>
  <c r="K29" i="1"/>
  <c r="J29" i="1"/>
  <c r="I29" i="1"/>
  <c r="S28" i="1"/>
  <c r="Q28" i="1"/>
  <c r="P28" i="1"/>
  <c r="O28" i="1"/>
  <c r="N28" i="1"/>
  <c r="M28" i="1"/>
  <c r="L28" i="1"/>
  <c r="K28" i="1"/>
  <c r="J28" i="1"/>
  <c r="I28" i="1"/>
  <c r="S27" i="1"/>
  <c r="Q27" i="1"/>
  <c r="P27" i="1"/>
  <c r="O27" i="1"/>
  <c r="N27" i="1"/>
  <c r="M27" i="1"/>
  <c r="L27" i="1"/>
  <c r="K27" i="1"/>
  <c r="J27" i="1"/>
  <c r="I27" i="1"/>
  <c r="S26" i="1"/>
  <c r="Q26" i="1"/>
  <c r="P26" i="1"/>
  <c r="O26" i="1"/>
  <c r="N26" i="1"/>
  <c r="M26" i="1"/>
  <c r="L26" i="1"/>
  <c r="K26" i="1"/>
  <c r="J26" i="1"/>
  <c r="I26" i="1"/>
  <c r="S25" i="1"/>
  <c r="Q25" i="1"/>
  <c r="P25" i="1"/>
  <c r="O25" i="1"/>
  <c r="N25" i="1"/>
  <c r="M25" i="1"/>
  <c r="L25" i="1"/>
  <c r="K25" i="1"/>
  <c r="J25" i="1"/>
  <c r="I25" i="1"/>
  <c r="S24" i="1"/>
  <c r="Q24" i="1"/>
  <c r="P24" i="1"/>
  <c r="O24" i="1"/>
  <c r="N24" i="1"/>
  <c r="M24" i="1"/>
  <c r="L24" i="1"/>
  <c r="K24" i="1"/>
  <c r="J24" i="1"/>
  <c r="I24" i="1"/>
  <c r="S23" i="1"/>
  <c r="Q23" i="1"/>
  <c r="P23" i="1"/>
  <c r="O23" i="1"/>
  <c r="N23" i="1"/>
  <c r="M23" i="1"/>
  <c r="L23" i="1"/>
  <c r="K23" i="1"/>
  <c r="J23" i="1"/>
  <c r="I23" i="1"/>
  <c r="R23" i="1" s="1"/>
  <c r="T23" i="1" s="1"/>
  <c r="S22" i="1"/>
  <c r="Q22" i="1"/>
  <c r="P22" i="1"/>
  <c r="O22" i="1"/>
  <c r="N22" i="1"/>
  <c r="M22" i="1"/>
  <c r="L22" i="1"/>
  <c r="K22" i="1"/>
  <c r="J22" i="1"/>
  <c r="I22" i="1"/>
  <c r="S21" i="1"/>
  <c r="Q21" i="1"/>
  <c r="P21" i="1"/>
  <c r="O21" i="1"/>
  <c r="N21" i="1"/>
  <c r="M21" i="1"/>
  <c r="L21" i="1"/>
  <c r="K21" i="1"/>
  <c r="J21" i="1"/>
  <c r="I21" i="1"/>
  <c r="S20" i="1"/>
  <c r="Q20" i="1"/>
  <c r="P20" i="1"/>
  <c r="O20" i="1"/>
  <c r="N20" i="1"/>
  <c r="M20" i="1"/>
  <c r="L20" i="1"/>
  <c r="K20" i="1"/>
  <c r="J20" i="1"/>
  <c r="R20" i="1" s="1"/>
  <c r="T20" i="1" s="1"/>
  <c r="I20" i="1"/>
  <c r="S19" i="1"/>
  <c r="Q19" i="1"/>
  <c r="P19" i="1"/>
  <c r="O19" i="1"/>
  <c r="N19" i="1"/>
  <c r="M19" i="1"/>
  <c r="L19" i="1"/>
  <c r="K19" i="1"/>
  <c r="J19" i="1"/>
  <c r="I19" i="1"/>
  <c r="R19" i="1" s="1"/>
  <c r="T19" i="1" s="1"/>
  <c r="S18" i="1"/>
  <c r="Q18" i="1"/>
  <c r="P18" i="1"/>
  <c r="O18" i="1"/>
  <c r="N18" i="1"/>
  <c r="M18" i="1"/>
  <c r="L18" i="1"/>
  <c r="K18" i="1"/>
  <c r="J18" i="1"/>
  <c r="I18" i="1"/>
  <c r="S17" i="1"/>
  <c r="Q17" i="1"/>
  <c r="P17" i="1"/>
  <c r="O17" i="1"/>
  <c r="N17" i="1"/>
  <c r="M17" i="1"/>
  <c r="L17" i="1"/>
  <c r="K17" i="1"/>
  <c r="J17" i="1"/>
  <c r="I17" i="1"/>
  <c r="S16" i="1"/>
  <c r="Q16" i="1"/>
  <c r="P16" i="1"/>
  <c r="O16" i="1"/>
  <c r="N16" i="1"/>
  <c r="M16" i="1"/>
  <c r="L16" i="1"/>
  <c r="K16" i="1"/>
  <c r="J16" i="1"/>
  <c r="I16" i="1"/>
  <c r="R16" i="1" s="1"/>
  <c r="S15" i="1"/>
  <c r="Q15" i="1"/>
  <c r="P15" i="1"/>
  <c r="O15" i="1"/>
  <c r="N15" i="1"/>
  <c r="M15" i="1"/>
  <c r="L15" i="1"/>
  <c r="K15" i="1"/>
  <c r="J15" i="1"/>
  <c r="I15" i="1"/>
  <c r="S14" i="1"/>
  <c r="Q14" i="1"/>
  <c r="P14" i="1"/>
  <c r="O14" i="1"/>
  <c r="N14" i="1"/>
  <c r="M14" i="1"/>
  <c r="L14" i="1"/>
  <c r="K14" i="1"/>
  <c r="J14" i="1"/>
  <c r="I14" i="1"/>
  <c r="R14" i="1" s="1"/>
  <c r="T14" i="1" s="1"/>
  <c r="S13" i="1"/>
  <c r="Q13" i="1"/>
  <c r="P13" i="1"/>
  <c r="O13" i="1"/>
  <c r="N13" i="1"/>
  <c r="M13" i="1"/>
  <c r="L13" i="1"/>
  <c r="K13" i="1"/>
  <c r="J13" i="1"/>
  <c r="I13" i="1"/>
  <c r="S12" i="1"/>
  <c r="Q12" i="1"/>
  <c r="P12" i="1"/>
  <c r="O12" i="1"/>
  <c r="N12" i="1"/>
  <c r="M12" i="1"/>
  <c r="L12" i="1"/>
  <c r="K12" i="1"/>
  <c r="J12" i="1"/>
  <c r="I12" i="1"/>
  <c r="S11" i="1"/>
  <c r="Q11" i="1"/>
  <c r="P11" i="1"/>
  <c r="O11" i="1"/>
  <c r="N11" i="1"/>
  <c r="M11" i="1"/>
  <c r="L11" i="1"/>
  <c r="K11" i="1"/>
  <c r="J11" i="1"/>
  <c r="I11" i="1"/>
  <c r="S10" i="1"/>
  <c r="Q10" i="1"/>
  <c r="P10" i="1"/>
  <c r="O10" i="1"/>
  <c r="N10" i="1"/>
  <c r="M10" i="1"/>
  <c r="L10" i="1"/>
  <c r="K10" i="1"/>
  <c r="J10" i="1"/>
  <c r="R10" i="1" s="1"/>
  <c r="T10" i="1" s="1"/>
  <c r="I10" i="1"/>
  <c r="S9" i="1"/>
  <c r="Q9" i="1"/>
  <c r="P9" i="1"/>
  <c r="O9" i="1"/>
  <c r="N9" i="1"/>
  <c r="M9" i="1"/>
  <c r="L9" i="1"/>
  <c r="K9" i="1"/>
  <c r="J9" i="1"/>
  <c r="I9" i="1"/>
  <c r="S8" i="1"/>
  <c r="Q8" i="1"/>
  <c r="P8" i="1"/>
  <c r="O8" i="1"/>
  <c r="N8" i="1"/>
  <c r="M8" i="1"/>
  <c r="L8" i="1"/>
  <c r="R8" i="1" s="1"/>
  <c r="T8" i="1" s="1"/>
  <c r="K8" i="1"/>
  <c r="J8" i="1"/>
  <c r="I8" i="1"/>
  <c r="S7" i="1"/>
  <c r="Q7" i="1"/>
  <c r="P7" i="1"/>
  <c r="O7" i="1"/>
  <c r="N7" i="1"/>
  <c r="M7" i="1"/>
  <c r="L7" i="1"/>
  <c r="K7" i="1"/>
  <c r="J7" i="1"/>
  <c r="I7" i="1"/>
  <c r="S6" i="1"/>
  <c r="Q6" i="1"/>
  <c r="P6" i="1"/>
  <c r="O6" i="1"/>
  <c r="N6" i="1"/>
  <c r="M6" i="1"/>
  <c r="L6" i="1"/>
  <c r="K6" i="1"/>
  <c r="J6" i="1"/>
  <c r="I6" i="1"/>
  <c r="R6" i="1" s="1"/>
  <c r="S5" i="1"/>
  <c r="Q5" i="1"/>
  <c r="P5" i="1"/>
  <c r="O5" i="1"/>
  <c r="N5" i="1"/>
  <c r="M5" i="1"/>
  <c r="L5" i="1"/>
  <c r="K5" i="1"/>
  <c r="J5" i="1"/>
  <c r="I5" i="1"/>
  <c r="R50" i="5"/>
  <c r="R48" i="5"/>
  <c r="R32" i="5"/>
  <c r="R30" i="5"/>
  <c r="R29" i="5"/>
  <c r="R28" i="5"/>
  <c r="R27" i="5"/>
  <c r="R26" i="5"/>
  <c r="R25" i="5"/>
  <c r="R24" i="5"/>
  <c r="R23" i="5"/>
  <c r="R22" i="5"/>
  <c r="R21" i="5"/>
  <c r="R20" i="5"/>
  <c r="R19" i="5"/>
  <c r="R18" i="5"/>
  <c r="R17" i="5"/>
  <c r="R16" i="5"/>
  <c r="R15" i="5"/>
  <c r="R14" i="5"/>
  <c r="R13" i="5"/>
  <c r="R12" i="5"/>
  <c r="R11" i="5"/>
  <c r="R10" i="5"/>
  <c r="R9" i="5"/>
  <c r="R8" i="5"/>
  <c r="R7" i="5"/>
  <c r="R6" i="5"/>
  <c r="R5" i="5"/>
  <c r="R4" i="5"/>
  <c r="U50" i="5"/>
  <c r="S50" i="5"/>
  <c r="Q50" i="5"/>
  <c r="P50" i="5"/>
  <c r="O50" i="5"/>
  <c r="N50" i="5"/>
  <c r="M50" i="5"/>
  <c r="L50" i="5"/>
  <c r="K50" i="5"/>
  <c r="J50" i="5"/>
  <c r="I50" i="5"/>
  <c r="U49" i="5"/>
  <c r="S49" i="5"/>
  <c r="Q49" i="5"/>
  <c r="P49" i="5"/>
  <c r="O49" i="5"/>
  <c r="R49" i="5" s="1"/>
  <c r="N49" i="5"/>
  <c r="M49" i="5"/>
  <c r="L49" i="5"/>
  <c r="K49" i="5"/>
  <c r="J49" i="5"/>
  <c r="I49" i="5"/>
  <c r="U48" i="5"/>
  <c r="S48" i="5"/>
  <c r="Q48" i="5"/>
  <c r="P48" i="5"/>
  <c r="O48" i="5"/>
  <c r="N48" i="5"/>
  <c r="M48" i="5"/>
  <c r="L48" i="5"/>
  <c r="K48" i="5"/>
  <c r="J48" i="5"/>
  <c r="I48" i="5"/>
  <c r="U47" i="5"/>
  <c r="S47" i="5"/>
  <c r="Q47" i="5"/>
  <c r="P47" i="5"/>
  <c r="O47" i="5"/>
  <c r="N47" i="5"/>
  <c r="M47" i="5"/>
  <c r="L47" i="5"/>
  <c r="K47" i="5"/>
  <c r="J47" i="5"/>
  <c r="I47" i="5"/>
  <c r="R47" i="5" s="1"/>
  <c r="U46" i="5"/>
  <c r="S46" i="5"/>
  <c r="Q46" i="5"/>
  <c r="P46" i="5"/>
  <c r="O46" i="5"/>
  <c r="N46" i="5"/>
  <c r="M46" i="5"/>
  <c r="L46" i="5"/>
  <c r="K46" i="5"/>
  <c r="J46" i="5"/>
  <c r="I46" i="5"/>
  <c r="R46" i="5" s="1"/>
  <c r="U45" i="5"/>
  <c r="S45" i="5"/>
  <c r="Q45" i="5"/>
  <c r="P45" i="5"/>
  <c r="O45" i="5"/>
  <c r="N45" i="5"/>
  <c r="M45" i="5"/>
  <c r="L45" i="5"/>
  <c r="K45" i="5"/>
  <c r="J45" i="5"/>
  <c r="I45" i="5"/>
  <c r="R45" i="5" s="1"/>
  <c r="U44" i="5"/>
  <c r="S44" i="5"/>
  <c r="Q44" i="5"/>
  <c r="P44" i="5"/>
  <c r="O44" i="5"/>
  <c r="N44" i="5"/>
  <c r="M44" i="5"/>
  <c r="L44" i="5"/>
  <c r="K44" i="5"/>
  <c r="J44" i="5"/>
  <c r="I44" i="5"/>
  <c r="R44" i="5" s="1"/>
  <c r="U43" i="5"/>
  <c r="S43" i="5"/>
  <c r="Q43" i="5"/>
  <c r="P43" i="5"/>
  <c r="O43" i="5"/>
  <c r="N43" i="5"/>
  <c r="M43" i="5"/>
  <c r="L43" i="5"/>
  <c r="K43" i="5"/>
  <c r="J43" i="5"/>
  <c r="I43" i="5"/>
  <c r="R43" i="5" s="1"/>
  <c r="U42" i="5"/>
  <c r="S42" i="5"/>
  <c r="Q42" i="5"/>
  <c r="P42" i="5"/>
  <c r="O42" i="5"/>
  <c r="N42" i="5"/>
  <c r="M42" i="5"/>
  <c r="L42" i="5"/>
  <c r="K42" i="5"/>
  <c r="J42" i="5"/>
  <c r="I42" i="5"/>
  <c r="R42" i="5" s="1"/>
  <c r="U41" i="5"/>
  <c r="S41" i="5"/>
  <c r="Q41" i="5"/>
  <c r="P41" i="5"/>
  <c r="O41" i="5"/>
  <c r="N41" i="5"/>
  <c r="M41" i="5"/>
  <c r="L41" i="5"/>
  <c r="K41" i="5"/>
  <c r="J41" i="5"/>
  <c r="I41" i="5"/>
  <c r="R41" i="5" s="1"/>
  <c r="U40" i="5"/>
  <c r="S40" i="5"/>
  <c r="Q40" i="5"/>
  <c r="P40" i="5"/>
  <c r="O40" i="5"/>
  <c r="N40" i="5"/>
  <c r="M40" i="5"/>
  <c r="L40" i="5"/>
  <c r="K40" i="5"/>
  <c r="J40" i="5"/>
  <c r="I40" i="5"/>
  <c r="R40" i="5" s="1"/>
  <c r="U39" i="5"/>
  <c r="S39" i="5"/>
  <c r="Q39" i="5"/>
  <c r="P39" i="5"/>
  <c r="O39" i="5"/>
  <c r="N39" i="5"/>
  <c r="M39" i="5"/>
  <c r="L39" i="5"/>
  <c r="K39" i="5"/>
  <c r="J39" i="5"/>
  <c r="I39" i="5"/>
  <c r="R39" i="5" s="1"/>
  <c r="U38" i="5"/>
  <c r="S38" i="5"/>
  <c r="Q38" i="5"/>
  <c r="P38" i="5"/>
  <c r="R38" i="5" s="1"/>
  <c r="O38" i="5"/>
  <c r="N38" i="5"/>
  <c r="M38" i="5"/>
  <c r="L38" i="5"/>
  <c r="K38" i="5"/>
  <c r="J38" i="5"/>
  <c r="I38" i="5"/>
  <c r="U37" i="5"/>
  <c r="S37" i="5"/>
  <c r="Q37" i="5"/>
  <c r="P37" i="5"/>
  <c r="O37" i="5"/>
  <c r="N37" i="5"/>
  <c r="M37" i="5"/>
  <c r="L37" i="5"/>
  <c r="K37" i="5"/>
  <c r="J37" i="5"/>
  <c r="I37" i="5"/>
  <c r="R37" i="5" s="1"/>
  <c r="U36" i="5"/>
  <c r="S36" i="5"/>
  <c r="Q36" i="5"/>
  <c r="P36" i="5"/>
  <c r="O36" i="5"/>
  <c r="N36" i="5"/>
  <c r="M36" i="5"/>
  <c r="L36" i="5"/>
  <c r="K36" i="5"/>
  <c r="J36" i="5"/>
  <c r="I36" i="5"/>
  <c r="R36" i="5" s="1"/>
  <c r="U35" i="5"/>
  <c r="S35" i="5"/>
  <c r="Q35" i="5"/>
  <c r="P35" i="5"/>
  <c r="O35" i="5"/>
  <c r="N35" i="5"/>
  <c r="M35" i="5"/>
  <c r="L35" i="5"/>
  <c r="K35" i="5"/>
  <c r="J35" i="5"/>
  <c r="I35" i="5"/>
  <c r="R35" i="5" s="1"/>
  <c r="U34" i="5"/>
  <c r="S34" i="5"/>
  <c r="Q34" i="5"/>
  <c r="P34" i="5"/>
  <c r="O34" i="5"/>
  <c r="N34" i="5"/>
  <c r="M34" i="5"/>
  <c r="L34" i="5"/>
  <c r="K34" i="5"/>
  <c r="J34" i="5"/>
  <c r="I34" i="5"/>
  <c r="R34" i="5" s="1"/>
  <c r="U33" i="5"/>
  <c r="S33" i="5"/>
  <c r="Q33" i="5"/>
  <c r="P33" i="5"/>
  <c r="O33" i="5"/>
  <c r="N33" i="5"/>
  <c r="M33" i="5"/>
  <c r="L33" i="5"/>
  <c r="K33" i="5"/>
  <c r="R33" i="5" s="1"/>
  <c r="J33" i="5"/>
  <c r="I33" i="5"/>
  <c r="U32" i="5"/>
  <c r="S32" i="5"/>
  <c r="Q32" i="5"/>
  <c r="P32" i="5"/>
  <c r="O32" i="5"/>
  <c r="N32" i="5"/>
  <c r="M32" i="5"/>
  <c r="L32" i="5"/>
  <c r="K32" i="5"/>
  <c r="J32" i="5"/>
  <c r="I32" i="5"/>
  <c r="U31" i="5"/>
  <c r="S31" i="5"/>
  <c r="Q31" i="5"/>
  <c r="P31" i="5"/>
  <c r="O31" i="5"/>
  <c r="N31" i="5"/>
  <c r="M31" i="5"/>
  <c r="R31" i="5" s="1"/>
  <c r="L31" i="5"/>
  <c r="K31" i="5"/>
  <c r="J31" i="5"/>
  <c r="I31" i="5"/>
  <c r="U30" i="5"/>
  <c r="S30" i="5"/>
  <c r="Q30" i="5"/>
  <c r="P30" i="5"/>
  <c r="O30" i="5"/>
  <c r="N30" i="5"/>
  <c r="M30" i="5"/>
  <c r="L30" i="5"/>
  <c r="K30" i="5"/>
  <c r="J30" i="5"/>
  <c r="I30" i="5"/>
  <c r="U29" i="5"/>
  <c r="S29" i="5"/>
  <c r="Q29" i="5"/>
  <c r="P29" i="5"/>
  <c r="O29" i="5"/>
  <c r="N29" i="5"/>
  <c r="M29" i="5"/>
  <c r="L29" i="5"/>
  <c r="K29" i="5"/>
  <c r="J29" i="5"/>
  <c r="I29" i="5"/>
  <c r="U28" i="5"/>
  <c r="S28" i="5"/>
  <c r="Q28" i="5"/>
  <c r="P28" i="5"/>
  <c r="O28" i="5"/>
  <c r="N28" i="5"/>
  <c r="M28" i="5"/>
  <c r="L28" i="5"/>
  <c r="K28" i="5"/>
  <c r="J28" i="5"/>
  <c r="I28" i="5"/>
  <c r="U27" i="5"/>
  <c r="S27" i="5"/>
  <c r="Q27" i="5"/>
  <c r="P27" i="5"/>
  <c r="O27" i="5"/>
  <c r="N27" i="5"/>
  <c r="M27" i="5"/>
  <c r="L27" i="5"/>
  <c r="K27" i="5"/>
  <c r="J27" i="5"/>
  <c r="I27" i="5"/>
  <c r="U26" i="5"/>
  <c r="S26" i="5"/>
  <c r="Q26" i="5"/>
  <c r="P26" i="5"/>
  <c r="O26" i="5"/>
  <c r="N26" i="5"/>
  <c r="M26" i="5"/>
  <c r="L26" i="5"/>
  <c r="K26" i="5"/>
  <c r="J26" i="5"/>
  <c r="I26" i="5"/>
  <c r="U25" i="5"/>
  <c r="S25" i="5"/>
  <c r="Q25" i="5"/>
  <c r="P25" i="5"/>
  <c r="O25" i="5"/>
  <c r="N25" i="5"/>
  <c r="M25" i="5"/>
  <c r="L25" i="5"/>
  <c r="K25" i="5"/>
  <c r="J25" i="5"/>
  <c r="I25" i="5"/>
  <c r="U24" i="5"/>
  <c r="S24" i="5"/>
  <c r="Q24" i="5"/>
  <c r="P24" i="5"/>
  <c r="O24" i="5"/>
  <c r="N24" i="5"/>
  <c r="M24" i="5"/>
  <c r="L24" i="5"/>
  <c r="K24" i="5"/>
  <c r="J24" i="5"/>
  <c r="I24" i="5"/>
  <c r="U23" i="5"/>
  <c r="S23" i="5"/>
  <c r="Q23" i="5"/>
  <c r="P23" i="5"/>
  <c r="O23" i="5"/>
  <c r="N23" i="5"/>
  <c r="M23" i="5"/>
  <c r="L23" i="5"/>
  <c r="K23" i="5"/>
  <c r="J23" i="5"/>
  <c r="I23" i="5"/>
  <c r="U22" i="5"/>
  <c r="S22" i="5"/>
  <c r="Q22" i="5"/>
  <c r="P22" i="5"/>
  <c r="O22" i="5"/>
  <c r="N22" i="5"/>
  <c r="M22" i="5"/>
  <c r="L22" i="5"/>
  <c r="K22" i="5"/>
  <c r="J22" i="5"/>
  <c r="I22" i="5"/>
  <c r="U21" i="5"/>
  <c r="S21" i="5"/>
  <c r="Q21" i="5"/>
  <c r="P21" i="5"/>
  <c r="O21" i="5"/>
  <c r="N21" i="5"/>
  <c r="M21" i="5"/>
  <c r="L21" i="5"/>
  <c r="K21" i="5"/>
  <c r="J21" i="5"/>
  <c r="I21" i="5"/>
  <c r="U20" i="5"/>
  <c r="S20" i="5"/>
  <c r="Q20" i="5"/>
  <c r="P20" i="5"/>
  <c r="O20" i="5"/>
  <c r="N20" i="5"/>
  <c r="M20" i="5"/>
  <c r="L20" i="5"/>
  <c r="K20" i="5"/>
  <c r="J20" i="5"/>
  <c r="I20" i="5"/>
  <c r="U19" i="5"/>
  <c r="S19" i="5"/>
  <c r="Q19" i="5"/>
  <c r="P19" i="5"/>
  <c r="O19" i="5"/>
  <c r="N19" i="5"/>
  <c r="M19" i="5"/>
  <c r="L19" i="5"/>
  <c r="K19" i="5"/>
  <c r="J19" i="5"/>
  <c r="I19" i="5"/>
  <c r="U18" i="5"/>
  <c r="S18" i="5"/>
  <c r="Q18" i="5"/>
  <c r="P18" i="5"/>
  <c r="O18" i="5"/>
  <c r="N18" i="5"/>
  <c r="M18" i="5"/>
  <c r="L18" i="5"/>
  <c r="K18" i="5"/>
  <c r="J18" i="5"/>
  <c r="I18" i="5"/>
  <c r="U17" i="5"/>
  <c r="S17" i="5"/>
  <c r="Q17" i="5"/>
  <c r="P17" i="5"/>
  <c r="O17" i="5"/>
  <c r="N17" i="5"/>
  <c r="M17" i="5"/>
  <c r="L17" i="5"/>
  <c r="K17" i="5"/>
  <c r="J17" i="5"/>
  <c r="I17" i="5"/>
  <c r="U16" i="5"/>
  <c r="S16" i="5"/>
  <c r="Q16" i="5"/>
  <c r="P16" i="5"/>
  <c r="O16" i="5"/>
  <c r="N16" i="5"/>
  <c r="M16" i="5"/>
  <c r="L16" i="5"/>
  <c r="K16" i="5"/>
  <c r="J16" i="5"/>
  <c r="I16" i="5"/>
  <c r="U15" i="5"/>
  <c r="S15" i="5"/>
  <c r="Q15" i="5"/>
  <c r="P15" i="5"/>
  <c r="O15" i="5"/>
  <c r="N15" i="5"/>
  <c r="M15" i="5"/>
  <c r="L15" i="5"/>
  <c r="K15" i="5"/>
  <c r="J15" i="5"/>
  <c r="I15" i="5"/>
  <c r="U14" i="5"/>
  <c r="S14" i="5"/>
  <c r="Q14" i="5"/>
  <c r="P14" i="5"/>
  <c r="O14" i="5"/>
  <c r="N14" i="5"/>
  <c r="M14" i="5"/>
  <c r="L14" i="5"/>
  <c r="K14" i="5"/>
  <c r="J14" i="5"/>
  <c r="I14" i="5"/>
  <c r="U13" i="5"/>
  <c r="S13" i="5"/>
  <c r="Q13" i="5"/>
  <c r="P13" i="5"/>
  <c r="O13" i="5"/>
  <c r="N13" i="5"/>
  <c r="M13" i="5"/>
  <c r="L13" i="5"/>
  <c r="K13" i="5"/>
  <c r="J13" i="5"/>
  <c r="I13" i="5"/>
  <c r="U12" i="5"/>
  <c r="S12" i="5"/>
  <c r="Q12" i="5"/>
  <c r="P12" i="5"/>
  <c r="O12" i="5"/>
  <c r="N12" i="5"/>
  <c r="M12" i="5"/>
  <c r="L12" i="5"/>
  <c r="K12" i="5"/>
  <c r="J12" i="5"/>
  <c r="I12" i="5"/>
  <c r="U11" i="5"/>
  <c r="S11" i="5"/>
  <c r="Q11" i="5"/>
  <c r="P11" i="5"/>
  <c r="O11" i="5"/>
  <c r="N11" i="5"/>
  <c r="M11" i="5"/>
  <c r="L11" i="5"/>
  <c r="K11" i="5"/>
  <c r="J11" i="5"/>
  <c r="I11" i="5"/>
  <c r="U10" i="5"/>
  <c r="S10" i="5"/>
  <c r="Q10" i="5"/>
  <c r="P10" i="5"/>
  <c r="O10" i="5"/>
  <c r="N10" i="5"/>
  <c r="M10" i="5"/>
  <c r="L10" i="5"/>
  <c r="K10" i="5"/>
  <c r="J10" i="5"/>
  <c r="I10" i="5"/>
  <c r="U9" i="5"/>
  <c r="S9" i="5"/>
  <c r="Q9" i="5"/>
  <c r="P9" i="5"/>
  <c r="O9" i="5"/>
  <c r="N9" i="5"/>
  <c r="M9" i="5"/>
  <c r="L9" i="5"/>
  <c r="K9" i="5"/>
  <c r="J9" i="5"/>
  <c r="I9" i="5"/>
  <c r="U8" i="5"/>
  <c r="S8" i="5"/>
  <c r="Q8" i="5"/>
  <c r="P8" i="5"/>
  <c r="O8" i="5"/>
  <c r="N8" i="5"/>
  <c r="M8" i="5"/>
  <c r="L8" i="5"/>
  <c r="K8" i="5"/>
  <c r="J8" i="5"/>
  <c r="I8" i="5"/>
  <c r="U7" i="5"/>
  <c r="S7" i="5"/>
  <c r="Q7" i="5"/>
  <c r="P7" i="5"/>
  <c r="O7" i="5"/>
  <c r="N7" i="5"/>
  <c r="M7" i="5"/>
  <c r="L7" i="5"/>
  <c r="K7" i="5"/>
  <c r="J7" i="5"/>
  <c r="I7" i="5"/>
  <c r="U6" i="5"/>
  <c r="S6" i="5"/>
  <c r="Q6" i="5"/>
  <c r="P6" i="5"/>
  <c r="O6" i="5"/>
  <c r="N6" i="5"/>
  <c r="M6" i="5"/>
  <c r="L6" i="5"/>
  <c r="K6" i="5"/>
  <c r="J6" i="5"/>
  <c r="I6" i="5"/>
  <c r="U5" i="5"/>
  <c r="S5" i="5"/>
  <c r="Q5" i="5"/>
  <c r="P5" i="5"/>
  <c r="O5" i="5"/>
  <c r="N5" i="5"/>
  <c r="M5" i="5"/>
  <c r="L5" i="5"/>
  <c r="K5" i="5"/>
  <c r="J5" i="5"/>
  <c r="I5" i="5"/>
  <c r="I4" i="5"/>
  <c r="D34" i="15"/>
  <c r="D33" i="15"/>
  <c r="D32" i="15"/>
  <c r="D31" i="15"/>
  <c r="C31" i="15"/>
  <c r="C34" i="15"/>
  <c r="C33" i="15"/>
  <c r="C32" i="15"/>
  <c r="B31" i="15"/>
  <c r="B34" i="15"/>
  <c r="B22" i="15"/>
  <c r="D22" i="15"/>
  <c r="C19" i="15"/>
  <c r="B33" i="15"/>
  <c r="B32" i="15"/>
  <c r="D19" i="15"/>
  <c r="B19" i="15"/>
  <c r="D21" i="15"/>
  <c r="D20" i="15"/>
  <c r="C21" i="15"/>
  <c r="C20" i="15"/>
  <c r="D9" i="15"/>
  <c r="D8" i="15"/>
  <c r="C10" i="15"/>
  <c r="C9" i="15"/>
  <c r="C8" i="15"/>
  <c r="B21" i="15"/>
  <c r="B20" i="15"/>
  <c r="S4" i="1"/>
  <c r="R199" i="1" l="1"/>
  <c r="T199" i="1" s="1"/>
  <c r="T39" i="1"/>
  <c r="R42" i="1"/>
  <c r="T42" i="1" s="1"/>
  <c r="R65" i="1"/>
  <c r="T65" i="1" s="1"/>
  <c r="R79" i="1"/>
  <c r="T79" i="1" s="1"/>
  <c r="R82" i="1"/>
  <c r="T82" i="1" s="1"/>
  <c r="R102" i="1"/>
  <c r="T102" i="1" s="1"/>
  <c r="R120" i="1"/>
  <c r="T120" i="1" s="1"/>
  <c r="R136" i="1"/>
  <c r="T136" i="1" s="1"/>
  <c r="R139" i="1"/>
  <c r="T139" i="1" s="1"/>
  <c r="R165" i="1"/>
  <c r="T165" i="1" s="1"/>
  <c r="R175" i="1"/>
  <c r="T175" i="1" s="1"/>
  <c r="R178" i="1"/>
  <c r="T178" i="1" s="1"/>
  <c r="R189" i="1"/>
  <c r="T189" i="1" s="1"/>
  <c r="T6" i="1"/>
  <c r="R32" i="1"/>
  <c r="T32" i="1" s="1"/>
  <c r="R52" i="1"/>
  <c r="T52" i="1" s="1"/>
  <c r="R55" i="1"/>
  <c r="T55" i="1" s="1"/>
  <c r="R75" i="1"/>
  <c r="T75" i="1" s="1"/>
  <c r="R85" i="1"/>
  <c r="T85" i="1" s="1"/>
  <c r="R100" i="1"/>
  <c r="T100" i="1" s="1"/>
  <c r="R112" i="1"/>
  <c r="T112" i="1" s="1"/>
  <c r="R155" i="1"/>
  <c r="T155" i="1" s="1"/>
  <c r="R181" i="1"/>
  <c r="T181" i="1" s="1"/>
  <c r="R191" i="1"/>
  <c r="T191" i="1" s="1"/>
  <c r="R194" i="1"/>
  <c r="T194" i="1" s="1"/>
  <c r="R13" i="1"/>
  <c r="T13" i="1" s="1"/>
  <c r="R56" i="1"/>
  <c r="T56" i="1" s="1"/>
  <c r="R12" i="1"/>
  <c r="T12" i="1" s="1"/>
  <c r="R22" i="1"/>
  <c r="T22" i="1" s="1"/>
  <c r="R58" i="1"/>
  <c r="T58" i="1" s="1"/>
  <c r="R92" i="1"/>
  <c r="T92" i="1" s="1"/>
  <c r="R93" i="1"/>
  <c r="T93" i="1" s="1"/>
  <c r="R122" i="1"/>
  <c r="T122" i="1" s="1"/>
  <c r="R135" i="1"/>
  <c r="T135" i="1" s="1"/>
  <c r="R145" i="1"/>
  <c r="T145" i="1" s="1"/>
  <c r="R171" i="1"/>
  <c r="T171" i="1" s="1"/>
  <c r="R197" i="1"/>
  <c r="T197" i="1" s="1"/>
  <c r="T16" i="1"/>
  <c r="R48" i="1"/>
  <c r="T48" i="1" s="1"/>
  <c r="R68" i="1"/>
  <c r="T68" i="1" s="1"/>
  <c r="R71" i="1"/>
  <c r="T71" i="1" s="1"/>
  <c r="R126" i="1"/>
  <c r="T126" i="1" s="1"/>
  <c r="R152" i="1"/>
  <c r="T152" i="1" s="1"/>
  <c r="R161" i="1"/>
  <c r="T161" i="1" s="1"/>
  <c r="R187" i="1"/>
  <c r="T187" i="1" s="1"/>
  <c r="R72" i="1"/>
  <c r="T72" i="1" s="1"/>
  <c r="R81" i="1"/>
  <c r="T81" i="1" s="1"/>
  <c r="R95" i="1"/>
  <c r="T95" i="1" s="1"/>
  <c r="R98" i="1"/>
  <c r="T98" i="1" s="1"/>
  <c r="R118" i="1"/>
  <c r="T118" i="1" s="1"/>
  <c r="R128" i="1"/>
  <c r="T128" i="1" s="1"/>
  <c r="R168" i="1"/>
  <c r="T168" i="1" s="1"/>
  <c r="R177" i="1"/>
  <c r="T177" i="1" s="1"/>
  <c r="R29" i="1"/>
  <c r="T29" i="1" s="1"/>
  <c r="R64" i="1"/>
  <c r="T64" i="1" s="1"/>
  <c r="R91" i="1"/>
  <c r="T91" i="1" s="1"/>
  <c r="R101" i="1"/>
  <c r="T101" i="1" s="1"/>
  <c r="R108" i="1"/>
  <c r="T108" i="1" s="1"/>
  <c r="R116" i="1"/>
  <c r="T116" i="1" s="1"/>
  <c r="R138" i="1"/>
  <c r="T138" i="1" s="1"/>
  <c r="R148" i="1"/>
  <c r="T148" i="1" s="1"/>
  <c r="R151" i="1"/>
  <c r="T151" i="1" s="1"/>
  <c r="R184" i="1"/>
  <c r="T184" i="1" s="1"/>
  <c r="R193" i="1"/>
  <c r="T193" i="1" s="1"/>
  <c r="R38" i="1"/>
  <c r="T38" i="1" s="1"/>
  <c r="R9" i="1"/>
  <c r="T9" i="1" s="1"/>
  <c r="R18" i="1"/>
  <c r="T18" i="1" s="1"/>
  <c r="R28" i="1"/>
  <c r="T28" i="1" s="1"/>
  <c r="R54" i="1"/>
  <c r="T54" i="1" s="1"/>
  <c r="R74" i="1"/>
  <c r="T74" i="1" s="1"/>
  <c r="R109" i="1"/>
  <c r="T109" i="1" s="1"/>
  <c r="R142" i="1"/>
  <c r="T142" i="1" s="1"/>
  <c r="R154" i="1"/>
  <c r="T154" i="1" s="1"/>
  <c r="R164" i="1"/>
  <c r="T164" i="1" s="1"/>
  <c r="R167" i="1"/>
  <c r="T167" i="1" s="1"/>
  <c r="R5" i="1"/>
  <c r="T5" i="1" s="1"/>
  <c r="R11" i="1"/>
  <c r="T11" i="1" s="1"/>
  <c r="R21" i="1"/>
  <c r="T21" i="1" s="1"/>
  <c r="R57" i="1"/>
  <c r="T57" i="1" s="1"/>
  <c r="R84" i="1"/>
  <c r="T84" i="1" s="1"/>
  <c r="R87" i="1"/>
  <c r="T87" i="1" s="1"/>
  <c r="R134" i="1"/>
  <c r="T134" i="1" s="1"/>
  <c r="R144" i="1"/>
  <c r="T144" i="1" s="1"/>
  <c r="R158" i="1"/>
  <c r="T158" i="1" s="1"/>
  <c r="R170" i="1"/>
  <c r="T170" i="1" s="1"/>
  <c r="R180" i="1"/>
  <c r="T180" i="1" s="1"/>
  <c r="R183" i="1"/>
  <c r="T183" i="1" s="1"/>
  <c r="R25" i="1"/>
  <c r="T25" i="1" s="1"/>
  <c r="R37" i="1"/>
  <c r="T37" i="1" s="1"/>
  <c r="R80" i="1"/>
  <c r="T80" i="1" s="1"/>
  <c r="R107" i="1"/>
  <c r="T107" i="1" s="1"/>
  <c r="R117" i="1"/>
  <c r="T117" i="1" s="1"/>
  <c r="R124" i="1"/>
  <c r="T124" i="1" s="1"/>
  <c r="R176" i="1"/>
  <c r="T176" i="1" s="1"/>
  <c r="R190" i="1"/>
  <c r="T190" i="1" s="1"/>
  <c r="R27" i="1"/>
  <c r="T27" i="1" s="1"/>
  <c r="R7" i="1"/>
  <c r="T7" i="1" s="1"/>
  <c r="R17" i="1"/>
  <c r="T17" i="1" s="1"/>
  <c r="R47" i="1"/>
  <c r="T47" i="1" s="1"/>
  <c r="R50" i="1"/>
  <c r="T50" i="1" s="1"/>
  <c r="R60" i="1"/>
  <c r="T60" i="1" s="1"/>
  <c r="R61" i="1"/>
  <c r="T61" i="1" s="1"/>
  <c r="R90" i="1"/>
  <c r="T90" i="1" s="1"/>
  <c r="R125" i="1"/>
  <c r="T125" i="1" s="1"/>
  <c r="R150" i="1"/>
  <c r="T150" i="1" s="1"/>
  <c r="R192" i="1"/>
  <c r="T192" i="1" s="1"/>
  <c r="R24" i="1"/>
  <c r="T24" i="1" s="1"/>
  <c r="R41" i="1"/>
  <c r="T41" i="1" s="1"/>
  <c r="R43" i="1"/>
  <c r="T43" i="1" s="1"/>
  <c r="R53" i="1"/>
  <c r="T53" i="1" s="1"/>
  <c r="R103" i="1"/>
  <c r="T103" i="1" s="1"/>
  <c r="R127" i="1"/>
  <c r="T127" i="1" s="1"/>
  <c r="R130" i="1"/>
  <c r="T130" i="1" s="1"/>
  <c r="R153" i="1"/>
  <c r="T153" i="1" s="1"/>
  <c r="R166" i="1"/>
  <c r="T166" i="1" s="1"/>
  <c r="R15" i="1"/>
  <c r="T15" i="1" s="1"/>
  <c r="R33" i="1"/>
  <c r="T33" i="1" s="1"/>
  <c r="R63" i="1"/>
  <c r="T63" i="1" s="1"/>
  <c r="R66" i="1"/>
  <c r="T66" i="1" s="1"/>
  <c r="R86" i="1"/>
  <c r="T86" i="1" s="1"/>
  <c r="R104" i="1"/>
  <c r="T104" i="1" s="1"/>
  <c r="R113" i="1"/>
  <c r="T113" i="1" s="1"/>
  <c r="R133" i="1"/>
  <c r="T133" i="1" s="1"/>
  <c r="R140" i="1"/>
  <c r="T140" i="1" s="1"/>
  <c r="R169" i="1"/>
  <c r="T169" i="1" s="1"/>
  <c r="R182" i="1"/>
  <c r="T182" i="1" s="1"/>
  <c r="R96" i="1"/>
  <c r="T96" i="1" s="1"/>
  <c r="R123" i="1"/>
  <c r="T123" i="1" s="1"/>
  <c r="R141" i="1"/>
  <c r="T141" i="1" s="1"/>
  <c r="R156" i="1"/>
  <c r="T156" i="1" s="1"/>
  <c r="R185" i="1"/>
  <c r="T185" i="1" s="1"/>
  <c r="R198" i="1"/>
  <c r="T198" i="1" s="1"/>
  <c r="R26" i="1"/>
  <c r="T26" i="1" s="1"/>
  <c r="R49" i="1"/>
  <c r="T49" i="1" s="1"/>
  <c r="R76" i="1"/>
  <c r="T76" i="1" s="1"/>
  <c r="R77" i="1"/>
  <c r="T77" i="1" s="1"/>
  <c r="R106" i="1"/>
  <c r="T106" i="1" s="1"/>
  <c r="R143" i="1"/>
  <c r="T143" i="1" s="1"/>
  <c r="R146" i="1"/>
  <c r="T146" i="1" s="1"/>
  <c r="R157" i="1"/>
  <c r="T157" i="1" s="1"/>
  <c r="R172" i="1"/>
  <c r="T172" i="1" s="1"/>
  <c r="T119" i="1"/>
  <c r="T129" i="1"/>
  <c r="T149" i="1"/>
  <c r="R173" i="1"/>
  <c r="T173" i="1" s="1"/>
  <c r="T6" i="5"/>
  <c r="T5" i="5"/>
  <c r="T4" i="5"/>
  <c r="T8" i="5"/>
  <c r="T9" i="5"/>
  <c r="T7" i="5"/>
  <c r="T11" i="5"/>
  <c r="L34" i="15"/>
  <c r="K34" i="15"/>
  <c r="L33" i="15"/>
  <c r="K33" i="15"/>
  <c r="K32" i="15"/>
  <c r="L31" i="15"/>
  <c r="L22" i="15"/>
  <c r="K22" i="15"/>
  <c r="J22" i="15"/>
  <c r="L21" i="15"/>
  <c r="K21" i="15"/>
  <c r="L20" i="15"/>
  <c r="K20" i="15"/>
  <c r="J20" i="15"/>
  <c r="L19" i="15"/>
  <c r="L10" i="15"/>
  <c r="K10" i="15"/>
  <c r="L9" i="15"/>
  <c r="K9" i="15"/>
  <c r="L8" i="15"/>
  <c r="K8" i="15"/>
  <c r="J8" i="15"/>
  <c r="J9" i="15"/>
  <c r="B10" i="15"/>
  <c r="B9" i="15"/>
  <c r="D7" i="15"/>
  <c r="C7" i="15"/>
  <c r="B7" i="15"/>
  <c r="E30" i="15"/>
  <c r="E18" i="15"/>
  <c r="E6" i="15"/>
  <c r="U4" i="5"/>
  <c r="S4" i="5"/>
  <c r="Q4" i="5"/>
  <c r="P4" i="5"/>
  <c r="O4" i="5"/>
  <c r="N4" i="5"/>
  <c r="M4" i="5"/>
  <c r="L4" i="5"/>
  <c r="K4" i="5"/>
  <c r="J4" i="5"/>
  <c r="S4" i="20"/>
  <c r="Q4" i="20"/>
  <c r="P4" i="20"/>
  <c r="O4" i="20"/>
  <c r="N4" i="20"/>
  <c r="M4" i="20"/>
  <c r="L4" i="20"/>
  <c r="K4" i="20"/>
  <c r="J4" i="20"/>
  <c r="I4" i="20"/>
  <c r="Q4" i="1"/>
  <c r="P4" i="1"/>
  <c r="O4" i="1"/>
  <c r="N4" i="1"/>
  <c r="M4" i="1"/>
  <c r="L4" i="1"/>
  <c r="K4" i="1"/>
  <c r="J4" i="1"/>
  <c r="I4" i="1"/>
  <c r="U4" i="21"/>
  <c r="S4" i="21"/>
  <c r="Q4" i="21"/>
  <c r="P4" i="21"/>
  <c r="O4" i="21"/>
  <c r="N4" i="21"/>
  <c r="M4" i="21"/>
  <c r="L4" i="21"/>
  <c r="K4" i="21"/>
  <c r="J4" i="21"/>
  <c r="I4" i="21"/>
  <c r="R4" i="1" l="1"/>
  <c r="M8" i="15"/>
  <c r="M9" i="15"/>
  <c r="E34" i="15"/>
  <c r="T4" i="1"/>
  <c r="T4" i="20"/>
  <c r="E9" i="15"/>
  <c r="H35" i="15"/>
  <c r="L32" i="15"/>
  <c r="L35" i="15" s="1"/>
  <c r="M20" i="15"/>
  <c r="E20" i="15"/>
  <c r="E32" i="15"/>
  <c r="E21" i="15"/>
  <c r="E33" i="15"/>
  <c r="J32" i="15"/>
  <c r="B35" i="15"/>
  <c r="C35" i="15"/>
  <c r="D35" i="15"/>
  <c r="J33" i="15"/>
  <c r="M33" i="15" s="1"/>
  <c r="J34" i="15"/>
  <c r="M34" i="15" s="1"/>
  <c r="E31" i="15"/>
  <c r="J21" i="15"/>
  <c r="M21" i="15" s="1"/>
  <c r="H23" i="15"/>
  <c r="M22" i="15"/>
  <c r="B23" i="15"/>
  <c r="D23" i="15"/>
  <c r="I9" i="15"/>
  <c r="H11" i="15"/>
  <c r="C11" i="15"/>
  <c r="E8" i="15"/>
  <c r="S51" i="5"/>
  <c r="U51" i="5"/>
  <c r="Q51" i="5"/>
  <c r="I51" i="5"/>
  <c r="K51" i="5"/>
  <c r="M51" i="5"/>
  <c r="L51" i="5"/>
  <c r="N51" i="5"/>
  <c r="O51" i="5"/>
  <c r="P51" i="5"/>
  <c r="B11" i="15"/>
  <c r="J10" i="15"/>
  <c r="M10" i="15" s="1"/>
  <c r="E7" i="15"/>
  <c r="I8" i="15"/>
  <c r="E19" i="15"/>
  <c r="L7" i="15"/>
  <c r="L11" i="15" s="1"/>
  <c r="L23" i="15"/>
  <c r="J51" i="5"/>
  <c r="N201" i="20"/>
  <c r="L201" i="21"/>
  <c r="O201" i="21"/>
  <c r="Q201" i="21"/>
  <c r="U201" i="21"/>
  <c r="N201" i="21"/>
  <c r="M201" i="21"/>
  <c r="J201" i="21"/>
  <c r="K201" i="21"/>
  <c r="P201" i="21"/>
  <c r="S201" i="21"/>
  <c r="P201" i="20"/>
  <c r="J201" i="20"/>
  <c r="K201" i="20"/>
  <c r="L201" i="20"/>
  <c r="Q201" i="20"/>
  <c r="M201" i="20"/>
  <c r="O201" i="20"/>
  <c r="U201" i="20"/>
  <c r="S201" i="20"/>
  <c r="L501" i="1"/>
  <c r="N501" i="1"/>
  <c r="O501" i="1"/>
  <c r="P501" i="1"/>
  <c r="Q501" i="1"/>
  <c r="M501" i="1"/>
  <c r="U501" i="1"/>
  <c r="I501" i="1"/>
  <c r="S501" i="1"/>
  <c r="J501" i="1"/>
  <c r="K501" i="1"/>
  <c r="I201" i="21"/>
  <c r="I201" i="20"/>
  <c r="T10" i="5" l="1"/>
  <c r="T13" i="5"/>
  <c r="E35" i="15"/>
  <c r="M32" i="15"/>
  <c r="C22" i="15" l="1"/>
  <c r="D10" i="15"/>
  <c r="T12" i="5"/>
  <c r="T15" i="5"/>
  <c r="R201" i="20"/>
  <c r="R201" i="21"/>
  <c r="T4" i="21"/>
  <c r="D11" i="15" l="1"/>
  <c r="E10" i="15"/>
  <c r="E11" i="15" s="1"/>
  <c r="C23" i="15"/>
  <c r="E22" i="15"/>
  <c r="E23" i="15" s="1"/>
  <c r="T14" i="5"/>
  <c r="T17" i="5"/>
  <c r="T201" i="21"/>
  <c r="T201" i="20"/>
  <c r="T16" i="5" l="1"/>
  <c r="T19" i="5"/>
  <c r="R501" i="1"/>
  <c r="T501" i="1"/>
  <c r="T18" i="5" l="1"/>
  <c r="T21" i="5"/>
  <c r="T20" i="5" l="1"/>
  <c r="T23" i="5"/>
  <c r="T22" i="5" l="1"/>
  <c r="T25" i="5"/>
  <c r="T24" i="5" l="1"/>
  <c r="T27" i="5"/>
  <c r="T26" i="5" l="1"/>
  <c r="T29" i="5"/>
  <c r="T28" i="5" l="1"/>
  <c r="T31" i="5"/>
  <c r="T30" i="5" l="1"/>
  <c r="T33" i="5"/>
  <c r="T32" i="5" l="1"/>
  <c r="T35" i="5"/>
  <c r="T34" i="5" l="1"/>
  <c r="T37" i="5"/>
  <c r="T36" i="5" l="1"/>
  <c r="T39" i="5"/>
  <c r="T38" i="5" l="1"/>
  <c r="T41" i="5"/>
  <c r="T40" i="5" l="1"/>
  <c r="T43" i="5"/>
  <c r="T42" i="5" l="1"/>
  <c r="T45" i="5"/>
  <c r="T44" i="5" l="1"/>
  <c r="T47" i="5"/>
  <c r="T49" i="5"/>
  <c r="F19" i="15" l="1"/>
  <c r="T46" i="5"/>
  <c r="J19" i="15" l="1"/>
  <c r="F23" i="15"/>
  <c r="F7" i="15"/>
  <c r="F31" i="15"/>
  <c r="T48" i="5"/>
  <c r="J7" i="15" l="1"/>
  <c r="F11" i="15"/>
  <c r="G31" i="15"/>
  <c r="I31" i="15" s="1"/>
  <c r="I35" i="15" s="1"/>
  <c r="G19" i="15"/>
  <c r="G7" i="15"/>
  <c r="J31" i="15"/>
  <c r="F35" i="15"/>
  <c r="J23" i="15"/>
  <c r="T50" i="5"/>
  <c r="T51" i="5" s="1"/>
  <c r="R51" i="5"/>
  <c r="J35" i="15" l="1"/>
  <c r="K31" i="15"/>
  <c r="K35" i="15" s="1"/>
  <c r="G35" i="15"/>
  <c r="K19" i="15"/>
  <c r="G23" i="15"/>
  <c r="I19" i="15"/>
  <c r="I23" i="15" s="1"/>
  <c r="K7" i="15"/>
  <c r="K11" i="15" s="1"/>
  <c r="G11" i="15"/>
  <c r="I7" i="15"/>
  <c r="I11" i="15" s="1"/>
  <c r="M7" i="15"/>
  <c r="M11" i="15" s="1"/>
  <c r="J11" i="15"/>
  <c r="K23" i="15" l="1"/>
  <c r="M19" i="15"/>
  <c r="M23" i="15" s="1"/>
  <c r="M31" i="15"/>
  <c r="M35" i="15" s="1"/>
</calcChain>
</file>

<file path=xl/sharedStrings.xml><?xml version="1.0" encoding="utf-8"?>
<sst xmlns="http://schemas.openxmlformats.org/spreadsheetml/2006/main" count="5020" uniqueCount="186">
  <si>
    <t>Step</t>
  </si>
  <si>
    <t>Where</t>
  </si>
  <si>
    <t>Action</t>
  </si>
  <si>
    <t>Instruction Tab</t>
  </si>
  <si>
    <t>Add "Terms" and "Meanings" to reflect those used in your specific Functional Requirements Exhibit.  If they are used in the RFP they need to be consistent between all documents to avoid confusion.</t>
  </si>
  <si>
    <t>Ensure instructions match the RFP instructions if they are in both places.  If you make modifications to the selection options that will need to change in the instructions and formulas in the cells.  Example of that would be changing the "Yes - Partially met".  The formulas use exact text matching to work accurately.</t>
  </si>
  <si>
    <t>Ensure the column references are accurate - especially if you have made modifications to those by adding, deleting or hiding columns.</t>
  </si>
  <si>
    <t>Functional Worksheets</t>
  </si>
  <si>
    <t>The Worksheet tab names (not including the Instruction tab and ones you will be deleting or hiding) should be selected based on groupings you may want to see specifically delineated in the scoring summary.  The tab names are used in formulas in the Summary Pricing Tab so you will want to ensure changes you make to them do not negatively impact your tally.  If you change the names some formulas with relative cell references will automatically be affected based, however the Scoring Summary labels (Column A in the line item rows of each Solution type) may need to be adjusted to match the new tab names.  Adding tabs will mean you need to build out that logic in the Scoring Summary - but you can use the existing ones as a guide to do so.</t>
  </si>
  <si>
    <t>Row 1 can be modified, but once set it will need to be a Locked set of cells so that when you Protect the Worksheet the contents cannot be changed.</t>
  </si>
  <si>
    <t>Row 2 includes cells that you will lock and ones in light blue that you will want to be available for user input once the Worksheet is protected.</t>
  </si>
  <si>
    <t>Row 2, Column C is an input field with data validation in the form of a custom drop-down list that is used by the summary sheet to determine which scoring summary applies (Cloud, On-Premise, Hybrid).  If you are entertaining different solution types you will need to modify not only the selection, but all logic and formulas that use that information.  This could include how you tally the scores for each solution type, as well as which summary table is applicable.</t>
  </si>
  <si>
    <t>Row 2, Column C is an input field with data validation in the form of a custom drop-down list that is used by the summary sheet to determine which the level of importance (High Medium, Low.).  Each of these choices has a maximum number of points.  The default values are 5,3, and 0 respectively.  These can be modified in other fields I will describe later.  If you are entertaining different solution types you will need to modify not only the selection, but all logic and formulas that use that information.  The summary table is tallying by these categories so the formulas and headers would need to change if the importance text or point values change.</t>
  </si>
  <si>
    <t>Columns D and E are hidden.  They can be used for traceability and some revision control, but I have not found them useful and since have hidden them.</t>
  </si>
  <si>
    <t>Row 3, Column F is where I have entered the phase that would otherwise be repeated for every individual requirement.  You can delete the contents if you want to phrase the requirements differently.</t>
  </si>
  <si>
    <t>Row 4 thru the last row with content, Columns A,B and F are where you will input the requirement reference number, the requirement category, and the requirement content for each functional requirement in that grouping (assuming you are grouping requirements by a larger group on each tab).  Make sure these are consistent with any groupings and categories int he RFP content and interrogatories.  Theses cells will need to be locked so that once the worksheet is protected the responding vendor cannot alter the content or structure.</t>
  </si>
  <si>
    <t>Row 4 thru the last row with content, Columns G is for responding vendors to select provide additional information about their response.</t>
  </si>
  <si>
    <r>
      <t xml:space="preserve">Row 4 thru the last row with content, Columns H is for responding vendors to select </t>
    </r>
    <r>
      <rPr>
        <u/>
        <sz val="11"/>
        <color theme="1"/>
        <rFont val="Calibri"/>
        <family val="2"/>
        <scheme val="minor"/>
      </rPr>
      <t>to what level the requirement is met</t>
    </r>
    <r>
      <rPr>
        <sz val="11"/>
        <color theme="1"/>
        <rFont val="Calibri"/>
        <family val="2"/>
        <scheme val="minor"/>
      </rPr>
      <t>.  The field is a data validated field with a specific list of options.  The selection is directly related to the point multiplier applied to the response so any changes to the specific list options or point values will require checking for any impacts or the formulas and logic that impacts the scoring on the functional worksheet as well as the scoring summary tab.  This cell needs to be available for vendors to use so it is not a protected cell, however the selection options should be protected through protecting the worksheet and workbook structure.</t>
    </r>
  </si>
  <si>
    <r>
      <t xml:space="preserve">Row 4 thru the last row with content, Columns I is for responding vendors to select </t>
    </r>
    <r>
      <rPr>
        <u/>
        <sz val="11"/>
        <color theme="1"/>
        <rFont val="Calibri"/>
        <family val="2"/>
        <scheme val="minor"/>
      </rPr>
      <t>where the functionality for each requirement resides</t>
    </r>
    <r>
      <rPr>
        <sz val="11"/>
        <color theme="1"/>
        <rFont val="Calibri"/>
        <family val="2"/>
        <scheme val="minor"/>
      </rPr>
      <t>.  The field is a data validated field with a specific list of options.  The selection is directly related to the point multiplier applied to the response so any changes to the specific list options or point values will require checking for any impacts or the formulas and logic that impacts the scoring on the functional worksheet as well as the scoring summary tab.  This cell needs to be available for vendors to use so it is not a protected cell, however the selection options should be protected through protecting the worksheet and workbook structure.</t>
    </r>
  </si>
  <si>
    <r>
      <t xml:space="preserve">Row 4 thru the last row with content, Columns J is for responding vendors to select </t>
    </r>
    <r>
      <rPr>
        <u/>
        <sz val="11"/>
        <color theme="1"/>
        <rFont val="Calibri"/>
        <family val="2"/>
        <scheme val="minor"/>
      </rPr>
      <t>how the functionality for each requirements delivered</t>
    </r>
    <r>
      <rPr>
        <sz val="11"/>
        <color theme="1"/>
        <rFont val="Calibri"/>
        <family val="2"/>
        <scheme val="minor"/>
      </rPr>
      <t>.  The field is a data validated field with a specific list of options.  The selection is directly related to the point multiplier applied to the response so any changes to the specific list options or point values will require checking for any impacts or the formulas and logic that impacts the scoring on the functional worksheet as well as the scoring summary tab.  This cell needs to be available for vendors to use so it is not a protected cell, however the selection options should be protected through protecting the worksheet and workbook structure.</t>
    </r>
  </si>
  <si>
    <t>Row 4 thru the last row with content, Columns K thru S are the fields that tally the value of the response.  This is the per requirement view.  It is part of the self-scoring of the requirements.  Additional tallying at the summary level should be cross checked against this information as needed.  These columns should be hidden and locked so that only the owner and people managing the evaluation (not the responding vendor) have access to view these fields.  If point values and options of importance are changed then the formulas associated with these cells also may need to change.</t>
  </si>
  <si>
    <t>Row 4 thru the last row with content, Columns T thru V are summary fields that tally the value of the response.  This is the per requirement view.  It is part of the self-scoring of the requirements.  Additional tallying at the summary level should be cross checked against this information as needed.  These columns should be hidden and locked so that only the owner and people managing the evaluation (not the responding vendor) have access to view these fields.  If point values and options of importance are changed then the formulas associated with these cells also may need to change.</t>
  </si>
  <si>
    <t xml:space="preserve">Row 4 thru the last row with content, Columns W is one of the locations that includes the full value that a requirement has based on the Importance.  All multipliers in columns H, I, and J are applied to this value to come up with the actual value the response yields.  If point values and options of importance are changed then the formulas associated with these cells also may need to change.  These columns should be hidden and locked so that only the owner and people managing the evaluation (not the responding vendor) have access to view these fields. </t>
  </si>
  <si>
    <t xml:space="preserve">Row 4 thru the last row with content, Columns X and Y are for scoring notes and any traceability you may want to include back to other sources or previous higher level business requirements or versions.  These columns should be hidden and locked so that only the owner and people managing the evaluation (not the responding vendor) have access to view these fields. </t>
  </si>
  <si>
    <t>Scoring Summary</t>
  </si>
  <si>
    <t>Row 2, Column B is used to enter the type of solution - should you want to capture that and potentially have the choice of solution type eliminate specific requirements from scoring.  This would require some significant changes to this more simplified template.</t>
  </si>
  <si>
    <t>Row 3, Column B is used to enter the weight of Functional Requirements in the overall solicitation evaluation.  For example if Functional Requirements are 25% on a 100 point scale then the entry in this cell should be 25%.  This is used to calculate the normalized score - taking the raw scores and converts them to the 100 point scale.  These cells will be locked and the whole sheet hidden and protected before sending to the vendors.  They should not see or be able to see the way the scoring is operating.</t>
  </si>
  <si>
    <t>Row 6, Column B, C, D and E is the second place where you will enter the point values for each importance level.  There form the based value of a requirement before the multipliers for availability, environment, and delivery are applied.  These cells will be locked and the whole sheet hidden and protected before sending to the vendors.  They should not see or be able to see the way the scoring is operating.</t>
  </si>
  <si>
    <t>Cells B7 thru E10 are the primary calculation fields.  These fields reflect the maximum value available for requirements and group the information by Importance levels.  Since some of the formulas are complex and include absolute as well as relative cell references these will need to be carefully checked to ensure they reflect the correct row numbers, the correct Importance text, and other similar logic.  Changes might need to be made.  These cells will be locked and the whole sheet hidden and protected before sending to the vendors.  They should not see or be able to see the way the scoring is operating.</t>
  </si>
  <si>
    <t>Cells F7 thru I10 are the primary calculation fields.  These fields reflect the actual points gained and tallied based on the vendors responses on all the individual requirements sheets.  Since some of the formulas are complex and include absolute as well as relative cell references these will need to be carefully checked to ensure they reflect the correct row numbers, the correct Importance text, and other similar logic.  Changes might need to be made.  These cells will be locked and the whole sheet hidden and protected before sending to the vendors.  They should not see or be able to see the way the scoring is operating.</t>
  </si>
  <si>
    <t>Cells J7 thru M10 are the primary calculation fields.  These fields reflect the normalized points (on the 100 point scale and based on percentage weighting of functional requirements out of those 100 points) gained and tallied based on the vendors responses on all the individual requirements sheets.  Since some of the formulas are complex and include absolute as well as relative cell references these will need to be carefully checked to ensure they reflect the correct row numbers, the correct Importance text, and other similar logic.  Changes might need to be made.  These cells will be locked and the whole sheet hidden and protected before sending to the vendors.  They should not see or be able to see the way the scoring is operating.</t>
  </si>
  <si>
    <t>All Worksheet</t>
  </si>
  <si>
    <t>After all necessary cells are locked on each sheet, Protect each sheet.  Make sure you remember the passcode.</t>
  </si>
  <si>
    <t>Template instructions</t>
  </si>
  <si>
    <t>Protect the sheet and hide it or delete it.</t>
  </si>
  <si>
    <t>Score Summary</t>
  </si>
  <si>
    <t>Protect the sheet and hide it.</t>
  </si>
  <si>
    <t>Work Book</t>
  </si>
  <si>
    <t>Protect the workbook so the vendors cannot add tabs or open hidden tabs.</t>
  </si>
  <si>
    <t>Check all fields and sheets to make sure it is working as it should.  This includes entering some sample responses and ensuring the formulas are working correctly.</t>
  </si>
  <si>
    <t xml:space="preserve">Scoring Summary </t>
  </si>
  <si>
    <t>Vendor</t>
  </si>
  <si>
    <t>Solution Type</t>
  </si>
  <si>
    <t>CLOUD</t>
  </si>
  <si>
    <t>Scoring Total Point Value</t>
  </si>
  <si>
    <t>Worksheet Name</t>
  </si>
  <si>
    <t>Available Raw Point</t>
  </si>
  <si>
    <t>Scored Raw Points</t>
  </si>
  <si>
    <t>Normalized Points</t>
  </si>
  <si>
    <t>Highs</t>
  </si>
  <si>
    <t>Mediums</t>
  </si>
  <si>
    <t>Lows</t>
  </si>
  <si>
    <t>Max</t>
  </si>
  <si>
    <t>Total</t>
  </si>
  <si>
    <t>Requirement row range for formulas</t>
  </si>
  <si>
    <t>First row</t>
  </si>
  <si>
    <t>Last row</t>
  </si>
  <si>
    <t>Exception range</t>
  </si>
  <si>
    <t>Functional Requirements Sheet 1</t>
  </si>
  <si>
    <t>Sheet 1</t>
  </si>
  <si>
    <t>50</t>
  </si>
  <si>
    <t>Functional Requirements Sheet 2</t>
  </si>
  <si>
    <t>Sheet 2</t>
  </si>
  <si>
    <t>Functional Requirements Sheet 3</t>
  </si>
  <si>
    <t>Sheet 3</t>
  </si>
  <si>
    <t>Functional Requirements Sheet 4</t>
  </si>
  <si>
    <t>Sheet 4</t>
  </si>
  <si>
    <t>TOTAL</t>
  </si>
  <si>
    <t>HYBRID</t>
  </si>
  <si>
    <t>ON-PREMISE</t>
  </si>
  <si>
    <t>11-20</t>
  </si>
  <si>
    <t xml:space="preserve">1.1             Completing the Functional Requirements Response Workbook </t>
  </si>
  <si>
    <r>
      <rPr>
        <sz val="11"/>
        <color rgb="FF000000"/>
        <rFont val="Arial"/>
      </rPr>
      <t xml:space="preserve">Step 1. Review the instructions on the first worksheet.
Step 2. Go to each tab/worksheet and enter your service provider in Cell F2 (Default value:"&lt;Enter service provider Name&gt;").
Step 3. Go to each tab/worksheet "Solution" and select the Solution Type from the drop-down options in Cell C2.
(This impacts the scoring and not scoring of solution type specific requirements in the workbook.)
Step 4. Go to each row in each of the worksheets and for each corresponding requirements select the response from columns F, G and H that reflects the current state of the proposed solution. 
For any response that indicates "Yes - Partially met" for Availability, the vendor is required to include an explanation in the "Response Notes" Column E.
NOTE: Failure to complete all three response columns for a requirement will result in a score of zero (0) for that functional requirement. Failure to complete the Response Notes for "Partially met" items may also result in a zero or a degraded score.  Further, Columns E, F, G and H are the ONLY columns in which the service provider should enter information. All other columns should are for internal use only and must not be altered by the service provider.
Additional detail on the columns in the worksheet is included in the Request for Proposal document.
</t>
    </r>
    <r>
      <rPr>
        <sz val="11"/>
        <color rgb="FFFF0000"/>
        <rFont val="Arial"/>
      </rPr>
      <t>Note : Light blue cells indicate response cells for the responding service provider.</t>
    </r>
  </si>
  <si>
    <t>Term</t>
  </si>
  <si>
    <t>Meaning</t>
  </si>
  <si>
    <t>Req. ID</t>
  </si>
  <si>
    <t>Category</t>
  </si>
  <si>
    <t>Importance</t>
  </si>
  <si>
    <t>Requirement</t>
  </si>
  <si>
    <t>Response Notes</t>
  </si>
  <si>
    <r>
      <t xml:space="preserve">Compliance Response
</t>
    </r>
    <r>
      <rPr>
        <b/>
        <sz val="14"/>
        <color rgb="FFFFFF00"/>
        <rFont val="Roboto"/>
      </rPr>
      <t>Availability</t>
    </r>
  </si>
  <si>
    <r>
      <t xml:space="preserve">Compliance Response
</t>
    </r>
    <r>
      <rPr>
        <b/>
        <sz val="14"/>
        <color rgb="FFFFFF00"/>
        <rFont val="Roboto"/>
      </rPr>
      <t>Environment</t>
    </r>
  </si>
  <si>
    <r>
      <t xml:space="preserve">Compliance Response
</t>
    </r>
    <r>
      <rPr>
        <b/>
        <sz val="14"/>
        <color rgb="FFFFFF00"/>
        <rFont val="Roboto"/>
      </rPr>
      <t>Delivery</t>
    </r>
  </si>
  <si>
    <t>Tally 
(H,Full)</t>
  </si>
  <si>
    <t>Tally 
(H,Part)</t>
  </si>
  <si>
    <t>Tally 
(H,No)</t>
  </si>
  <si>
    <t>Tally 
(M,Full)</t>
  </si>
  <si>
    <t>Tally
(M,Part)</t>
  </si>
  <si>
    <t>Tally
(M,No)</t>
  </si>
  <si>
    <t>Tally
(L,Full)</t>
  </si>
  <si>
    <t>Tally
(L,Part)</t>
  </si>
  <si>
    <t>Tally
(L,No)</t>
  </si>
  <si>
    <t>Availability score</t>
  </si>
  <si>
    <t>Environment Score</t>
  </si>
  <si>
    <t>Total weighted score</t>
  </si>
  <si>
    <t>Maximum available score</t>
  </si>
  <si>
    <t>Scorer Comments</t>
  </si>
  <si>
    <t>Traceability</t>
  </si>
  <si>
    <t>SOLUTION TYPE</t>
  </si>
  <si>
    <r>
      <t xml:space="preserve">Service Provider Name </t>
    </r>
    <r>
      <rPr>
        <b/>
        <i/>
        <sz val="16"/>
        <color theme="1"/>
        <rFont val="Roboto"/>
      </rPr>
      <t>&lt;Insert Service Provider Name&gt;</t>
    </r>
  </si>
  <si>
    <t>(1,.25,0,0)</t>
  </si>
  <si>
    <t>The proposed solution…....</t>
  </si>
  <si>
    <t>IT-1</t>
  </si>
  <si>
    <t>Medium</t>
  </si>
  <si>
    <t>Select from drop down list</t>
  </si>
  <si>
    <t>IT-2</t>
  </si>
  <si>
    <t>High</t>
  </si>
  <si>
    <t>IT-3</t>
  </si>
  <si>
    <t>IT-4</t>
  </si>
  <si>
    <t>IT-5</t>
  </si>
  <si>
    <t>IT-6</t>
  </si>
  <si>
    <t>IT-7</t>
  </si>
  <si>
    <t>IT-8</t>
  </si>
  <si>
    <t>IT-9</t>
  </si>
  <si>
    <t>IT-10</t>
  </si>
  <si>
    <t>IT-11</t>
  </si>
  <si>
    <t>IT-12</t>
  </si>
  <si>
    <t>IT-13</t>
  </si>
  <si>
    <t>IT-14</t>
  </si>
  <si>
    <t>IT-15</t>
  </si>
  <si>
    <t>IT-16</t>
  </si>
  <si>
    <t>IT-17</t>
  </si>
  <si>
    <t>IT-18</t>
  </si>
  <si>
    <t>IT-19</t>
  </si>
  <si>
    <t>IT-20</t>
  </si>
  <si>
    <t>IT-21</t>
  </si>
  <si>
    <t>IT-22</t>
  </si>
  <si>
    <t>IT-23</t>
  </si>
  <si>
    <t>Security</t>
  </si>
  <si>
    <t>IT-24</t>
  </si>
  <si>
    <t>IT-25</t>
  </si>
  <si>
    <t>IT-26</t>
  </si>
  <si>
    <t>IT-27</t>
  </si>
  <si>
    <t>IT-28</t>
  </si>
  <si>
    <t>IT-29</t>
  </si>
  <si>
    <t>IT-30</t>
  </si>
  <si>
    <t>IT-31</t>
  </si>
  <si>
    <t>IT-32</t>
  </si>
  <si>
    <t>IT-33</t>
  </si>
  <si>
    <t>IT-34</t>
  </si>
  <si>
    <t>IT-35</t>
  </si>
  <si>
    <t>IT-36</t>
  </si>
  <si>
    <t>IT-37</t>
  </si>
  <si>
    <t>IT-38</t>
  </si>
  <si>
    <t>IT-39</t>
  </si>
  <si>
    <t>IT-40</t>
  </si>
  <si>
    <t>IT-41</t>
  </si>
  <si>
    <t>IT-42</t>
  </si>
  <si>
    <t>IT-43</t>
  </si>
  <si>
    <t>IT-44</t>
  </si>
  <si>
    <t>IT-45</t>
  </si>
  <si>
    <t>IT-46</t>
  </si>
  <si>
    <t>IT-47</t>
  </si>
  <si>
    <t>Totals</t>
  </si>
  <si>
    <t>&lt;Insert Company Name of Responding vendor&gt;</t>
  </si>
  <si>
    <t>…&lt;insert requirement&gt;</t>
  </si>
  <si>
    <t>….&lt;insert requirement&gt;</t>
  </si>
  <si>
    <t>Maintain all data and documents related to license applications, active licenses, and closed licenses in software system maintained by the vendor.</t>
  </si>
  <si>
    <t>Maintain STR owner name, email, phone number, and address.</t>
  </si>
  <si>
    <t>Maintain STR local agent name, email, phone number, and address.</t>
  </si>
  <si>
    <t>Maintain location of the STR.</t>
  </si>
  <si>
    <t>Maintain the location of other STR within Gwinnett County currently owned by the STR owner.</t>
  </si>
  <si>
    <t>Maintain the history of each code violation provided to the vendor by the Department of Planning &amp; Development that could be grounds for license denial,  suspension, or revocation.</t>
  </si>
  <si>
    <t>Maintain booking information including the number of occupants and rental periods.</t>
  </si>
  <si>
    <t>All data will be owned by Gwinnett County and will be made available upon request within 3 business days in online or .csv format.</t>
  </si>
  <si>
    <t>The software system will be cloud hosted and include regular backups and redundancy to prevent loss of data.</t>
  </si>
  <si>
    <r>
      <t xml:space="preserve">The software system meets security requirements in </t>
    </r>
    <r>
      <rPr>
        <b/>
        <sz val="11"/>
        <rFont val="Roboto"/>
      </rPr>
      <t>Exhibit A - Security Requirements for Purchases.</t>
    </r>
  </si>
  <si>
    <t>Provides a monthly report that includes new license applications received.</t>
  </si>
  <si>
    <t>Provides a monthly report that includes new license issued.</t>
  </si>
  <si>
    <t>Provides a monthly report that includes license renewals received.</t>
  </si>
  <si>
    <t>Provides a monthly report that includes license renewals issued.</t>
  </si>
  <si>
    <t>Provides a monthly report on average days to respond to an email or phone call.</t>
  </si>
  <si>
    <t>Provides a monthly report on average days to a new license or renewal application.</t>
  </si>
  <si>
    <t>Provides a monthly report on average days to renew a license.</t>
  </si>
  <si>
    <t>Provides a monthly report on average days to issue a new license.</t>
  </si>
  <si>
    <t>Provide a monthly report on total revenue collected.</t>
  </si>
  <si>
    <t>Provide a monthly report on new license revenue collected.</t>
  </si>
  <si>
    <t>Provide a monthly report on license renewal revenue collected.</t>
  </si>
  <si>
    <t>Provide a monthly report on late fee revenue collected.</t>
  </si>
  <si>
    <t>Provide a monthly report on violation and expiration reporting.</t>
  </si>
  <si>
    <t>Provide a monthly report for complaint history and multiple offender properties.</t>
  </si>
  <si>
    <t>Provide a monthly report for outstanding unrenewed licenses, to include total number and details.</t>
  </si>
  <si>
    <t>Software &amp; Maintenance</t>
  </si>
  <si>
    <t>Reporting</t>
  </si>
  <si>
    <t>The proposed solution will…</t>
  </si>
  <si>
    <t xml:space="preserve">Provide a monthly report on the upcoming 60 day window for expiring notifications.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</si>
</sst>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1"/>
      <color theme="1"/>
      <name val="Calibri"/>
      <family val="2"/>
      <scheme val="minor"/>
    </font>
    <font>
      <sz val="11"/>
      <color theme="1"/>
      <name val="Calibri"/>
      <family val="2"/>
      <scheme val="minor"/>
    </font>
    <font>
      <b/>
      <sz val="10"/>
      <color theme="0"/>
      <name val="Arial"/>
      <family val="2"/>
    </font>
    <font>
      <b/>
      <sz val="10"/>
      <name val="Arial"/>
      <family val="2"/>
    </font>
    <font>
      <sz val="12"/>
      <name val="Arial"/>
      <family val="2"/>
    </font>
    <font>
      <sz val="11"/>
      <name val="Arial"/>
      <family val="2"/>
    </font>
    <font>
      <sz val="11"/>
      <name val="Times New Roman"/>
      <family val="1"/>
    </font>
    <font>
      <sz val="9"/>
      <name val="Arial"/>
      <family val="2"/>
    </font>
    <font>
      <b/>
      <sz val="14"/>
      <color theme="0"/>
      <name val="Roboto"/>
    </font>
    <font>
      <b/>
      <sz val="14"/>
      <color rgb="FFFFFF00"/>
      <name val="Roboto"/>
    </font>
    <font>
      <b/>
      <sz val="12"/>
      <name val="Roboto"/>
    </font>
    <font>
      <sz val="12"/>
      <name val="Roboto"/>
    </font>
    <font>
      <sz val="11"/>
      <name val="Roboto"/>
    </font>
    <font>
      <sz val="10"/>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Times New Roman"/>
      <family val="1"/>
    </font>
    <font>
      <sz val="10"/>
      <color theme="0"/>
      <name val="Arial"/>
      <family val="2"/>
    </font>
    <font>
      <sz val="8"/>
      <name val="Calibri"/>
      <family val="2"/>
      <scheme val="minor"/>
    </font>
    <font>
      <sz val="11"/>
      <color rgb="FFFF0000"/>
      <name val="Roboto"/>
    </font>
    <font>
      <b/>
      <sz val="11"/>
      <name val="Arial"/>
      <family val="2"/>
    </font>
    <font>
      <b/>
      <sz val="11"/>
      <color theme="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4"/>
      <color theme="0"/>
      <name val="Arial"/>
      <family val="2"/>
    </font>
    <font>
      <b/>
      <sz val="12"/>
      <color theme="1"/>
      <name val="Arial"/>
      <family val="2"/>
    </font>
    <font>
      <b/>
      <sz val="10"/>
      <color theme="1"/>
      <name val="Arial"/>
      <family val="2"/>
    </font>
    <font>
      <sz val="10"/>
      <color theme="1"/>
      <name val="Arial"/>
      <family val="2"/>
    </font>
    <font>
      <sz val="9"/>
      <color theme="1"/>
      <name val="Arial"/>
      <family val="2"/>
    </font>
    <font>
      <b/>
      <sz val="14"/>
      <name val="Arial"/>
      <family val="2"/>
    </font>
    <font>
      <b/>
      <sz val="11"/>
      <color theme="0"/>
      <name val="Arial"/>
      <family val="2"/>
    </font>
    <font>
      <b/>
      <sz val="14"/>
      <color theme="0"/>
      <name val="Calibri"/>
      <family val="2"/>
      <scheme val="minor"/>
    </font>
    <font>
      <sz val="12"/>
      <color rgb="FF000000"/>
      <name val="Arial"/>
      <family val="2"/>
    </font>
    <font>
      <sz val="10"/>
      <color rgb="FFFF0000"/>
      <name val="Arial"/>
      <family val="2"/>
    </font>
    <font>
      <sz val="11"/>
      <color rgb="FFFF0000"/>
      <name val="Arial"/>
      <family val="2"/>
    </font>
    <font>
      <sz val="9"/>
      <color rgb="FFFF0000"/>
      <name val="Arial"/>
      <family val="2"/>
    </font>
    <font>
      <b/>
      <sz val="11"/>
      <color rgb="FF0070C0"/>
      <name val="Calibri"/>
      <family val="2"/>
      <scheme val="minor"/>
    </font>
    <font>
      <b/>
      <sz val="16"/>
      <color theme="0" tint="-4.9989318521683403E-2"/>
      <name val="Roboto"/>
    </font>
    <font>
      <b/>
      <i/>
      <sz val="16"/>
      <color theme="1"/>
      <name val="Roboto"/>
    </font>
    <font>
      <b/>
      <sz val="16"/>
      <color rgb="FFFF0000"/>
      <name val="Roboto"/>
    </font>
    <font>
      <b/>
      <sz val="12"/>
      <color theme="1"/>
      <name val="Roboto"/>
    </font>
    <font>
      <u/>
      <sz val="11"/>
      <color theme="1"/>
      <name val="Calibri"/>
      <family val="2"/>
      <scheme val="minor"/>
    </font>
    <font>
      <b/>
      <sz val="16"/>
      <color theme="1"/>
      <name val="Roboto"/>
    </font>
    <font>
      <sz val="11"/>
      <color rgb="FF000000"/>
      <name val="Arial"/>
    </font>
    <font>
      <sz val="11"/>
      <color rgb="FFFF0000"/>
      <name val="Arial"/>
    </font>
    <font>
      <sz val="11"/>
      <name val="Arial"/>
    </font>
    <font>
      <b/>
      <sz val="16"/>
      <color rgb="FF000000"/>
      <name val="Roboto"/>
    </font>
    <font>
      <sz val="12"/>
      <color theme="1"/>
      <name val="Roboto"/>
    </font>
    <font>
      <b/>
      <sz val="11"/>
      <name val="Roboto"/>
    </font>
  </fonts>
  <fills count="34">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1"/>
        <bgColor indexed="64"/>
      </patternFill>
    </fill>
    <fill>
      <patternFill patternType="solid">
        <fgColor theme="4" tint="0.7999816888943144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0" tint="-0.34998626667073579"/>
        <bgColor indexed="64"/>
      </patternFill>
    </fill>
  </fills>
  <borders count="20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style="thin">
        <color theme="0" tint="-0.499984740745262"/>
      </right>
      <top/>
      <bottom style="thin">
        <color indexed="64"/>
      </bottom>
      <diagonal/>
    </border>
    <border>
      <left style="thin">
        <color indexed="64"/>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thin">
        <color indexed="64"/>
      </right>
      <top/>
      <bottom/>
      <diagonal/>
    </border>
    <border>
      <left style="thin">
        <color theme="0" tint="-0.24994659260841701"/>
      </left>
      <right style="thin">
        <color theme="0" tint="-0.24994659260841701"/>
      </right>
      <top style="thin">
        <color indexed="64"/>
      </top>
      <bottom style="medium">
        <color indexed="64"/>
      </bottom>
      <diagonal/>
    </border>
    <border>
      <left style="thin">
        <color theme="0" tint="-0.24994659260841701"/>
      </left>
      <right style="thin">
        <color indexed="64"/>
      </right>
      <top style="thin">
        <color indexed="64"/>
      </top>
      <bottom style="medium">
        <color indexed="64"/>
      </bottom>
      <diagonal/>
    </border>
    <border>
      <left style="thin">
        <color theme="0" tint="-0.24994659260841701"/>
      </left>
      <right style="medium">
        <color indexed="64"/>
      </right>
      <top/>
      <bottom/>
      <diagonal/>
    </border>
    <border>
      <left style="thin">
        <color theme="0" tint="-0.24994659260841701"/>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thin">
        <color theme="0" tint="-0.24994659260841701"/>
      </right>
      <top style="thin">
        <color indexed="64"/>
      </top>
      <bottom style="medium">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indexed="64"/>
      </right>
      <top style="thin">
        <color indexed="64"/>
      </top>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theme="0" tint="-0.24994659260841701"/>
      </left>
      <right style="medium">
        <color indexed="64"/>
      </right>
      <top style="thin">
        <color indexed="64"/>
      </top>
      <bottom style="thin">
        <color indexed="64"/>
      </bottom>
      <diagonal/>
    </border>
    <border>
      <left/>
      <right style="thin">
        <color theme="0" tint="-0.24994659260841701"/>
      </right>
      <top style="thin">
        <color indexed="64"/>
      </top>
      <bottom style="thin">
        <color indexed="64"/>
      </bottom>
      <diagonal/>
    </border>
    <border>
      <left style="thin">
        <color auto="1"/>
      </left>
      <right style="thin">
        <color auto="1"/>
      </right>
      <top style="thin">
        <color auto="1"/>
      </top>
      <bottom style="thin">
        <color auto="1"/>
      </bottom>
      <diagonal/>
    </border>
  </borders>
  <cellStyleXfs count="2776">
    <xf numFmtId="0" fontId="0" fillId="0" borderId="0"/>
    <xf numFmtId="0" fontId="6" fillId="0" borderId="0"/>
    <xf numFmtId="0" fontId="1" fillId="0" borderId="0"/>
    <xf numFmtId="0" fontId="28" fillId="25" borderId="20" applyNumberFormat="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6" fillId="17"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4" borderId="0" applyNumberFormat="0" applyBorder="0" applyAlignment="0" applyProtection="0"/>
    <xf numFmtId="0" fontId="17" fillId="8" borderId="0" applyNumberFormat="0" applyBorder="0" applyAlignment="0" applyProtection="0"/>
    <xf numFmtId="0" fontId="18" fillId="25" borderId="5" applyNumberFormat="0" applyAlignment="0" applyProtection="0"/>
    <xf numFmtId="0" fontId="19" fillId="26" borderId="6" applyNumberFormat="0" applyAlignment="0" applyProtection="0"/>
    <xf numFmtId="0" fontId="20" fillId="0" borderId="0" applyNumberFormat="0" applyFill="0" applyBorder="0" applyAlignment="0" applyProtection="0"/>
    <xf numFmtId="0" fontId="21" fillId="9" borderId="0" applyNumberFormat="0" applyBorder="0" applyAlignment="0" applyProtection="0"/>
    <xf numFmtId="0" fontId="22" fillId="0" borderId="7" applyNumberFormat="0" applyFill="0" applyAlignment="0" applyProtection="0"/>
    <xf numFmtId="0" fontId="23" fillId="0" borderId="8" applyNumberFormat="0" applyFill="0" applyAlignment="0" applyProtection="0"/>
    <xf numFmtId="0" fontId="24" fillId="0" borderId="9" applyNumberFormat="0" applyFill="0" applyAlignment="0" applyProtection="0"/>
    <xf numFmtId="0" fontId="24" fillId="0" borderId="0" applyNumberFormat="0" applyFill="0" applyBorder="0" applyAlignment="0" applyProtection="0"/>
    <xf numFmtId="0" fontId="14" fillId="0" borderId="0" applyNumberFormat="0" applyFill="0" applyBorder="0" applyAlignment="0" applyProtection="0">
      <alignment vertical="top"/>
      <protection locked="0"/>
    </xf>
    <xf numFmtId="0" fontId="25" fillId="12" borderId="5" applyNumberFormat="0" applyAlignment="0" applyProtection="0"/>
    <xf numFmtId="0" fontId="26" fillId="0" borderId="10" applyNumberFormat="0" applyFill="0" applyAlignment="0" applyProtection="0"/>
    <xf numFmtId="0" fontId="27" fillId="27" borderId="0" applyNumberFormat="0" applyBorder="0" applyAlignment="0" applyProtection="0"/>
    <xf numFmtId="0" fontId="13" fillId="0" borderId="0"/>
    <xf numFmtId="0" fontId="18" fillId="25" borderId="25" applyNumberFormat="0" applyAlignment="0" applyProtection="0"/>
    <xf numFmtId="0" fontId="13" fillId="28" borderId="11" applyNumberFormat="0" applyFont="0" applyAlignment="0" applyProtection="0"/>
    <xf numFmtId="0" fontId="28" fillId="25" borderId="12" applyNumberFormat="0" applyAlignment="0" applyProtection="0"/>
    <xf numFmtId="0" fontId="29" fillId="0" borderId="0" applyNumberFormat="0" applyFill="0" applyBorder="0" applyAlignment="0" applyProtection="0"/>
    <xf numFmtId="0" fontId="30" fillId="0" borderId="13" applyNumberFormat="0" applyFill="0" applyAlignment="0" applyProtection="0"/>
    <xf numFmtId="0" fontId="31" fillId="0" borderId="0" applyNumberFormat="0" applyFill="0" applyBorder="0" applyAlignment="0" applyProtection="0"/>
    <xf numFmtId="4" fontId="13" fillId="0" borderId="0"/>
    <xf numFmtId="0" fontId="15" fillId="0" borderId="0"/>
    <xf numFmtId="0" fontId="18" fillId="25" borderId="29" applyNumberFormat="0" applyAlignment="0" applyProtection="0"/>
    <xf numFmtId="0" fontId="13" fillId="28" borderId="11" applyNumberFormat="0" applyFont="0" applyAlignment="0" applyProtection="0"/>
    <xf numFmtId="0" fontId="1" fillId="0" borderId="0"/>
    <xf numFmtId="0" fontId="30" fillId="0" borderId="13" applyNumberFormat="0" applyFill="0" applyAlignment="0" applyProtection="0"/>
    <xf numFmtId="0" fontId="28" fillId="25" borderId="12" applyNumberFormat="0" applyAlignment="0" applyProtection="0"/>
    <xf numFmtId="0" fontId="13" fillId="28" borderId="11" applyNumberFormat="0" applyFont="0" applyAlignment="0" applyProtection="0"/>
    <xf numFmtId="0" fontId="25" fillId="12" borderId="5" applyNumberFormat="0" applyAlignment="0" applyProtection="0"/>
    <xf numFmtId="0" fontId="18" fillId="25" borderId="5" applyNumberFormat="0" applyAlignment="0" applyProtection="0"/>
    <xf numFmtId="0" fontId="18" fillId="25" borderId="5" applyNumberFormat="0" applyAlignment="0" applyProtection="0"/>
    <xf numFmtId="0" fontId="25" fillId="12" borderId="5" applyNumberForma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13" fillId="28" borderId="11" applyNumberFormat="0" applyFont="0" applyAlignment="0" applyProtection="0"/>
    <xf numFmtId="0" fontId="13" fillId="28" borderId="11" applyNumberFormat="0" applyFont="0" applyAlignment="0" applyProtection="0"/>
    <xf numFmtId="0" fontId="30" fillId="0" borderId="13" applyNumberFormat="0" applyFill="0" applyAlignment="0" applyProtection="0"/>
    <xf numFmtId="0" fontId="13" fillId="28" borderId="11" applyNumberFormat="0" applyFont="0" applyAlignment="0" applyProtection="0"/>
    <xf numFmtId="0" fontId="18" fillId="25" borderId="5" applyNumberFormat="0" applyAlignment="0" applyProtection="0"/>
    <xf numFmtId="0" fontId="1" fillId="0" borderId="0"/>
    <xf numFmtId="0" fontId="1" fillId="0" borderId="0"/>
    <xf numFmtId="0" fontId="13" fillId="28" borderId="11" applyNumberFormat="0" applyFont="0" applyAlignment="0" applyProtection="0"/>
    <xf numFmtId="0" fontId="25" fillId="12" borderId="5" applyNumberFormat="0" applyAlignment="0" applyProtection="0"/>
    <xf numFmtId="0" fontId="28" fillId="25" borderId="12" applyNumberFormat="0" applyAlignment="0" applyProtection="0"/>
    <xf numFmtId="0" fontId="25" fillId="12" borderId="5" applyNumberFormat="0" applyAlignment="0" applyProtection="0"/>
    <xf numFmtId="0" fontId="18" fillId="25" borderId="5" applyNumberFormat="0" applyAlignment="0" applyProtection="0"/>
    <xf numFmtId="0" fontId="18" fillId="25" borderId="5" applyNumberFormat="0" applyAlignment="0" applyProtection="0"/>
    <xf numFmtId="0" fontId="25" fillId="12" borderId="5" applyNumberFormat="0" applyAlignment="0" applyProtection="0"/>
    <xf numFmtId="0" fontId="18" fillId="25" borderId="5" applyNumberForma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25" fillId="12" borderId="5" applyNumberFormat="0" applyAlignment="0" applyProtection="0"/>
    <xf numFmtId="0" fontId="13" fillId="28" borderId="11" applyNumberFormat="0" applyFon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1" fillId="0" borderId="0"/>
    <xf numFmtId="0" fontId="13" fillId="28" borderId="11" applyNumberFormat="0" applyFont="0" applyAlignment="0" applyProtection="0"/>
    <xf numFmtId="0" fontId="1" fillId="0" borderId="0"/>
    <xf numFmtId="0" fontId="28" fillId="25" borderId="12" applyNumberFormat="0" applyAlignment="0" applyProtection="0"/>
    <xf numFmtId="0" fontId="30" fillId="0" borderId="13" applyNumberFormat="0" applyFill="0" applyAlignment="0" applyProtection="0"/>
    <xf numFmtId="0" fontId="13" fillId="28" borderId="11" applyNumberFormat="0" applyFont="0" applyAlignment="0" applyProtection="0"/>
    <xf numFmtId="0" fontId="13" fillId="28" borderId="11" applyNumberFormat="0" applyFont="0" applyAlignment="0" applyProtection="0"/>
    <xf numFmtId="0" fontId="18" fillId="25" borderId="5" applyNumberFormat="0" applyAlignment="0" applyProtection="0"/>
    <xf numFmtId="0" fontId="18" fillId="25" borderId="5" applyNumberFormat="0" applyAlignment="0" applyProtection="0"/>
    <xf numFmtId="0" fontId="25" fillId="12" borderId="5" applyNumberFormat="0" applyAlignment="0" applyProtection="0"/>
    <xf numFmtId="0" fontId="18" fillId="25" borderId="5" applyNumberFormat="0" applyAlignment="0" applyProtection="0"/>
    <xf numFmtId="0" fontId="25" fillId="12" borderId="5" applyNumberFormat="0" applyAlignment="0" applyProtection="0"/>
    <xf numFmtId="0" fontId="30" fillId="0" borderId="13" applyNumberFormat="0" applyFill="0" applyAlignment="0" applyProtection="0"/>
    <xf numFmtId="0" fontId="13" fillId="28" borderId="11" applyNumberFormat="0" applyFont="0" applyAlignment="0" applyProtection="0"/>
    <xf numFmtId="0" fontId="13" fillId="28" borderId="11" applyNumberFormat="0" applyFont="0" applyAlignment="0" applyProtection="0"/>
    <xf numFmtId="0" fontId="28" fillId="25" borderId="12" applyNumberFormat="0" applyAlignment="0" applyProtection="0"/>
    <xf numFmtId="0" fontId="25" fillId="12" borderId="5" applyNumberFormat="0" applyAlignment="0" applyProtection="0"/>
    <xf numFmtId="0" fontId="30" fillId="0" borderId="13" applyNumberFormat="0" applyFill="0" applyAlignment="0" applyProtection="0"/>
    <xf numFmtId="0" fontId="13" fillId="28" borderId="11" applyNumberFormat="0" applyFon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13" fillId="28" borderId="11" applyNumberFormat="0" applyFont="0" applyAlignment="0" applyProtection="0"/>
    <xf numFmtId="0" fontId="28" fillId="25" borderId="12" applyNumberFormat="0" applyAlignment="0" applyProtection="0"/>
    <xf numFmtId="0" fontId="1" fillId="0" borderId="0"/>
    <xf numFmtId="0" fontId="13" fillId="28" borderId="11" applyNumberFormat="0" applyFont="0" applyAlignment="0" applyProtection="0"/>
    <xf numFmtId="0" fontId="1" fillId="0" borderId="0"/>
    <xf numFmtId="0" fontId="18" fillId="25" borderId="5" applyNumberForma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25" fillId="12" borderId="5" applyNumberFormat="0" applyAlignment="0" applyProtection="0"/>
    <xf numFmtId="0" fontId="13" fillId="28" borderId="11" applyNumberFormat="0" applyFon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1" fillId="0" borderId="0"/>
    <xf numFmtId="0" fontId="13" fillId="28" borderId="11" applyNumberFormat="0" applyFont="0" applyAlignment="0" applyProtection="0"/>
    <xf numFmtId="0" fontId="1" fillId="0" borderId="0"/>
    <xf numFmtId="0" fontId="30" fillId="0" borderId="13" applyNumberFormat="0" applyFill="0" applyAlignment="0" applyProtection="0"/>
    <xf numFmtId="0" fontId="18" fillId="25" borderId="5" applyNumberFormat="0" applyAlignment="0" applyProtection="0"/>
    <xf numFmtId="0" fontId="18" fillId="25" borderId="5" applyNumberFormat="0" applyAlignment="0" applyProtection="0"/>
    <xf numFmtId="0" fontId="13" fillId="28" borderId="11" applyNumberFormat="0" applyFont="0" applyAlignment="0" applyProtection="0"/>
    <xf numFmtId="0" fontId="25" fillId="12" borderId="5" applyNumberFormat="0" applyAlignment="0" applyProtection="0"/>
    <xf numFmtId="0" fontId="28" fillId="25" borderId="12" applyNumberForma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25" fillId="12" borderId="5" applyNumberFormat="0" applyAlignment="0" applyProtection="0"/>
    <xf numFmtId="0" fontId="1" fillId="0" borderId="0"/>
    <xf numFmtId="0" fontId="13" fillId="28" borderId="11" applyNumberFormat="0" applyFont="0" applyAlignment="0" applyProtection="0"/>
    <xf numFmtId="0" fontId="1" fillId="0" borderId="0"/>
    <xf numFmtId="0" fontId="13" fillId="28" borderId="11" applyNumberFormat="0" applyFont="0" applyAlignment="0" applyProtection="0"/>
    <xf numFmtId="0" fontId="13" fillId="0" borderId="0"/>
    <xf numFmtId="0" fontId="25" fillId="12" borderId="29" applyNumberFormat="0" applyAlignment="0" applyProtection="0"/>
    <xf numFmtId="0" fontId="13" fillId="28" borderId="22" applyNumberFormat="0" applyFont="0" applyAlignment="0" applyProtection="0"/>
    <xf numFmtId="0" fontId="13" fillId="28" borderId="19" applyNumberFormat="0" applyFont="0" applyAlignment="0" applyProtection="0"/>
    <xf numFmtId="0" fontId="18" fillId="25" borderId="18" applyNumberFormat="0" applyAlignment="0" applyProtection="0"/>
    <xf numFmtId="0" fontId="25" fillId="12" borderId="18" applyNumberFormat="0" applyAlignment="0" applyProtection="0"/>
    <xf numFmtId="0" fontId="13" fillId="28" borderId="26" applyNumberFormat="0" applyFont="0" applyAlignment="0" applyProtection="0"/>
    <xf numFmtId="0" fontId="18" fillId="25" borderId="25" applyNumberFormat="0" applyAlignment="0" applyProtection="0"/>
    <xf numFmtId="0" fontId="25" fillId="12" borderId="18" applyNumberFormat="0" applyAlignment="0" applyProtection="0"/>
    <xf numFmtId="0" fontId="28" fillId="25" borderId="20" applyNumberFormat="0" applyAlignment="0" applyProtection="0"/>
    <xf numFmtId="0" fontId="18" fillId="25" borderId="18" applyNumberFormat="0" applyAlignment="0" applyProtection="0"/>
    <xf numFmtId="0" fontId="13" fillId="28" borderId="19" applyNumberFormat="0" applyFont="0" applyAlignment="0" applyProtection="0"/>
    <xf numFmtId="0" fontId="25" fillId="12" borderId="29" applyNumberFormat="0" applyAlignment="0" applyProtection="0"/>
    <xf numFmtId="0" fontId="25" fillId="12" borderId="18" applyNumberFormat="0" applyAlignment="0" applyProtection="0"/>
    <xf numFmtId="0" fontId="13" fillId="28" borderId="19" applyNumberFormat="0" applyFont="0" applyAlignment="0" applyProtection="0"/>
    <xf numFmtId="0" fontId="25" fillId="12" borderId="29" applyNumberFormat="0" applyAlignment="0" applyProtection="0"/>
    <xf numFmtId="0" fontId="13" fillId="28" borderId="19" applyNumberFormat="0" applyFont="0" applyAlignment="0" applyProtection="0"/>
    <xf numFmtId="0" fontId="30" fillId="0" borderId="21" applyNumberFormat="0" applyFill="0" applyAlignment="0" applyProtection="0"/>
    <xf numFmtId="0" fontId="18" fillId="25" borderId="18" applyNumberFormat="0" applyAlignment="0" applyProtection="0"/>
    <xf numFmtId="0" fontId="18" fillId="25" borderId="25" applyNumberFormat="0" applyAlignment="0" applyProtection="0"/>
    <xf numFmtId="0" fontId="13" fillId="28" borderId="26" applyNumberFormat="0" applyFont="0" applyAlignment="0" applyProtection="0"/>
    <xf numFmtId="0" fontId="30" fillId="0" borderId="24" applyNumberFormat="0" applyFill="0" applyAlignment="0" applyProtection="0"/>
    <xf numFmtId="0" fontId="18" fillId="25" borderId="14" applyNumberFormat="0" applyAlignment="0" applyProtection="0"/>
    <xf numFmtId="0" fontId="13" fillId="28" borderId="26" applyNumberFormat="0" applyFont="0" applyAlignment="0" applyProtection="0"/>
    <xf numFmtId="0" fontId="30" fillId="0" borderId="21" applyNumberFormat="0" applyFill="0" applyAlignment="0" applyProtection="0"/>
    <xf numFmtId="0" fontId="30" fillId="0" borderId="28" applyNumberFormat="0" applyFill="0" applyAlignment="0" applyProtection="0"/>
    <xf numFmtId="0" fontId="28" fillId="25" borderId="20" applyNumberFormat="0" applyAlignment="0" applyProtection="0"/>
    <xf numFmtId="0" fontId="25" fillId="12" borderId="18" applyNumberFormat="0" applyAlignment="0" applyProtection="0"/>
    <xf numFmtId="0" fontId="25" fillId="12" borderId="25" applyNumberFormat="0" applyAlignment="0" applyProtection="0"/>
    <xf numFmtId="0" fontId="13" fillId="28" borderId="19" applyNumberFormat="0" applyFont="0" applyAlignment="0" applyProtection="0"/>
    <xf numFmtId="0" fontId="13" fillId="28" borderId="19" applyNumberFormat="0" applyFont="0" applyAlignment="0" applyProtection="0"/>
    <xf numFmtId="0" fontId="25" fillId="12" borderId="14" applyNumberFormat="0" applyAlignment="0" applyProtection="0"/>
    <xf numFmtId="0" fontId="13" fillId="28" borderId="19" applyNumberFormat="0" applyFont="0" applyAlignment="0" applyProtection="0"/>
    <xf numFmtId="0" fontId="30" fillId="0" borderId="21" applyNumberFormat="0" applyFill="0" applyAlignment="0" applyProtection="0"/>
    <xf numFmtId="0" fontId="25" fillId="12" borderId="18" applyNumberFormat="0" applyAlignment="0" applyProtection="0"/>
    <xf numFmtId="0" fontId="30" fillId="0" borderId="21" applyNumberFormat="0" applyFill="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25" fillId="12" borderId="18" applyNumberFormat="0" applyAlignment="0" applyProtection="0"/>
    <xf numFmtId="0" fontId="18" fillId="25" borderId="29" applyNumberFormat="0" applyAlignment="0" applyProtection="0"/>
    <xf numFmtId="0" fontId="13" fillId="28" borderId="19" applyNumberFormat="0" applyFont="0" applyAlignment="0" applyProtection="0"/>
    <xf numFmtId="0" fontId="13" fillId="28" borderId="15" applyNumberFormat="0" applyFont="0" applyAlignment="0" applyProtection="0"/>
    <xf numFmtId="0" fontId="18" fillId="25" borderId="18" applyNumberFormat="0" applyAlignment="0" applyProtection="0"/>
    <xf numFmtId="0" fontId="30" fillId="0" borderId="17" applyNumberFormat="0" applyFill="0" applyAlignment="0" applyProtection="0"/>
    <xf numFmtId="0" fontId="28" fillId="25" borderId="16" applyNumberFormat="0" applyAlignment="0" applyProtection="0"/>
    <xf numFmtId="0" fontId="13" fillId="28" borderId="15" applyNumberFormat="0" applyFont="0" applyAlignment="0" applyProtection="0"/>
    <xf numFmtId="0" fontId="25" fillId="12" borderId="14" applyNumberFormat="0" applyAlignment="0" applyProtection="0"/>
    <xf numFmtId="0" fontId="18" fillId="25" borderId="14" applyNumberFormat="0" applyAlignment="0" applyProtection="0"/>
    <xf numFmtId="0" fontId="18" fillId="25" borderId="14" applyNumberFormat="0" applyAlignment="0" applyProtection="0"/>
    <xf numFmtId="0" fontId="25" fillId="12" borderId="14" applyNumberForma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13" fillId="28" borderId="15" applyNumberFormat="0" applyFont="0" applyAlignment="0" applyProtection="0"/>
    <xf numFmtId="0" fontId="13" fillId="28" borderId="15" applyNumberFormat="0" applyFont="0" applyAlignment="0" applyProtection="0"/>
    <xf numFmtId="0" fontId="30" fillId="0" borderId="17" applyNumberFormat="0" applyFill="0" applyAlignment="0" applyProtection="0"/>
    <xf numFmtId="0" fontId="13" fillId="28" borderId="15" applyNumberFormat="0" applyFont="0" applyAlignment="0" applyProtection="0"/>
    <xf numFmtId="0" fontId="18" fillId="25" borderId="14" applyNumberFormat="0" applyAlignment="0" applyProtection="0"/>
    <xf numFmtId="0" fontId="30" fillId="0" borderId="21" applyNumberFormat="0" applyFill="0" applyAlignment="0" applyProtection="0"/>
    <xf numFmtId="0" fontId="18" fillId="25" borderId="29" applyNumberFormat="0" applyAlignment="0" applyProtection="0"/>
    <xf numFmtId="0" fontId="13" fillId="28" borderId="15" applyNumberFormat="0" applyFont="0" applyAlignment="0" applyProtection="0"/>
    <xf numFmtId="0" fontId="25" fillId="12" borderId="14" applyNumberFormat="0" applyAlignment="0" applyProtection="0"/>
    <xf numFmtId="0" fontId="28" fillId="25" borderId="16" applyNumberFormat="0" applyAlignment="0" applyProtection="0"/>
    <xf numFmtId="0" fontId="25" fillId="12" borderId="14" applyNumberFormat="0" applyAlignment="0" applyProtection="0"/>
    <xf numFmtId="0" fontId="18" fillId="25" borderId="14" applyNumberFormat="0" applyAlignment="0" applyProtection="0"/>
    <xf numFmtId="0" fontId="18" fillId="25" borderId="14" applyNumberFormat="0" applyAlignment="0" applyProtection="0"/>
    <xf numFmtId="0" fontId="25" fillId="12" borderId="14" applyNumberFormat="0" applyAlignment="0" applyProtection="0"/>
    <xf numFmtId="0" fontId="18" fillId="25" borderId="14" applyNumberForma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25" fillId="12" borderId="14" applyNumberFormat="0" applyAlignment="0" applyProtection="0"/>
    <xf numFmtId="0" fontId="13" fillId="28" borderId="15" applyNumberFormat="0" applyFon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28" fillId="25" borderId="23" applyNumberFormat="0" applyAlignment="0" applyProtection="0"/>
    <xf numFmtId="0" fontId="13" fillId="28" borderId="15" applyNumberFormat="0" applyFont="0" applyAlignment="0" applyProtection="0"/>
    <xf numFmtId="0" fontId="13" fillId="28" borderId="22"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13" fillId="28" borderId="15" applyNumberFormat="0" applyFont="0" applyAlignment="0" applyProtection="0"/>
    <xf numFmtId="0" fontId="13" fillId="28" borderId="15" applyNumberFormat="0" applyFont="0" applyAlignment="0" applyProtection="0"/>
    <xf numFmtId="0" fontId="18" fillId="25" borderId="14" applyNumberFormat="0" applyAlignment="0" applyProtection="0"/>
    <xf numFmtId="0" fontId="18" fillId="25" borderId="14" applyNumberFormat="0" applyAlignment="0" applyProtection="0"/>
    <xf numFmtId="0" fontId="25" fillId="12" borderId="14" applyNumberFormat="0" applyAlignment="0" applyProtection="0"/>
    <xf numFmtId="0" fontId="18" fillId="25" borderId="14" applyNumberFormat="0" applyAlignment="0" applyProtection="0"/>
    <xf numFmtId="0" fontId="25" fillId="12" borderId="14" applyNumberFormat="0" applyAlignment="0" applyProtection="0"/>
    <xf numFmtId="0" fontId="30" fillId="0" borderId="17" applyNumberFormat="0" applyFill="0" applyAlignment="0" applyProtection="0"/>
    <xf numFmtId="0" fontId="13" fillId="28" borderId="15" applyNumberFormat="0" applyFont="0" applyAlignment="0" applyProtection="0"/>
    <xf numFmtId="0" fontId="13" fillId="28" borderId="15" applyNumberFormat="0" applyFont="0" applyAlignment="0" applyProtection="0"/>
    <xf numFmtId="0" fontId="28" fillId="25" borderId="16" applyNumberFormat="0" applyAlignment="0" applyProtection="0"/>
    <xf numFmtId="0" fontId="25" fillId="12" borderId="14" applyNumberFormat="0" applyAlignment="0" applyProtection="0"/>
    <xf numFmtId="0" fontId="30" fillId="0" borderId="17" applyNumberFormat="0" applyFill="0" applyAlignment="0" applyProtection="0"/>
    <xf numFmtId="0" fontId="13" fillId="28" borderId="15" applyNumberFormat="0" applyFon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13" fillId="28" borderId="15" applyNumberFormat="0" applyFont="0" applyAlignment="0" applyProtection="0"/>
    <xf numFmtId="0" fontId="28" fillId="25" borderId="16" applyNumberFormat="0" applyAlignment="0" applyProtection="0"/>
    <xf numFmtId="0" fontId="13" fillId="28" borderId="22" applyNumberFormat="0" applyFont="0" applyAlignment="0" applyProtection="0"/>
    <xf numFmtId="0" fontId="13" fillId="28" borderId="15" applyNumberFormat="0" applyFont="0" applyAlignment="0" applyProtection="0"/>
    <xf numFmtId="0" fontId="13" fillId="28" borderId="22" applyNumberFormat="0" applyFont="0" applyAlignment="0" applyProtection="0"/>
    <xf numFmtId="0" fontId="18" fillId="25" borderId="14" applyNumberForma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25" fillId="12" borderId="14" applyNumberFormat="0" applyAlignment="0" applyProtection="0"/>
    <xf numFmtId="0" fontId="13" fillId="28" borderId="15" applyNumberFormat="0" applyFon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25" fillId="12" borderId="25" applyNumberFormat="0" applyAlignment="0" applyProtection="0"/>
    <xf numFmtId="0" fontId="13" fillId="28" borderId="15" applyNumberFormat="0" applyFont="0" applyAlignment="0" applyProtection="0"/>
    <xf numFmtId="0" fontId="13" fillId="28" borderId="22" applyNumberFormat="0" applyFont="0" applyAlignment="0" applyProtection="0"/>
    <xf numFmtId="0" fontId="30" fillId="0" borderId="17" applyNumberFormat="0" applyFill="0" applyAlignment="0" applyProtection="0"/>
    <xf numFmtId="0" fontId="18" fillId="25" borderId="14" applyNumberFormat="0" applyAlignment="0" applyProtection="0"/>
    <xf numFmtId="0" fontId="18" fillId="25" borderId="14" applyNumberFormat="0" applyAlignment="0" applyProtection="0"/>
    <xf numFmtId="0" fontId="13" fillId="28" borderId="15" applyNumberFormat="0" applyFont="0" applyAlignment="0" applyProtection="0"/>
    <xf numFmtId="0" fontId="25" fillId="12" borderId="14" applyNumberFormat="0" applyAlignment="0" applyProtection="0"/>
    <xf numFmtId="0" fontId="28" fillId="25" borderId="16" applyNumberForma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25" fillId="12" borderId="14" applyNumberFormat="0" applyAlignment="0" applyProtection="0"/>
    <xf numFmtId="0" fontId="28" fillId="25" borderId="27" applyNumberFormat="0" applyAlignment="0" applyProtection="0"/>
    <xf numFmtId="0" fontId="13" fillId="28" borderId="15" applyNumberFormat="0" applyFont="0" applyAlignment="0" applyProtection="0"/>
    <xf numFmtId="0" fontId="13" fillId="28" borderId="22" applyNumberFormat="0" applyFont="0" applyAlignment="0" applyProtection="0"/>
    <xf numFmtId="0" fontId="13" fillId="28" borderId="15" applyNumberFormat="0" applyFont="0" applyAlignment="0" applyProtection="0"/>
    <xf numFmtId="0" fontId="13" fillId="28" borderId="19" applyNumberFormat="0" applyFont="0" applyAlignment="0" applyProtection="0"/>
    <xf numFmtId="0" fontId="13" fillId="28" borderId="22" applyNumberFormat="0" applyFont="0" applyAlignment="0" applyProtection="0"/>
    <xf numFmtId="0" fontId="18" fillId="25" borderId="18" applyNumberFormat="0" applyAlignment="0" applyProtection="0"/>
    <xf numFmtId="0" fontId="25" fillId="12" borderId="18" applyNumberFormat="0" applyAlignment="0" applyProtection="0"/>
    <xf numFmtId="0" fontId="13" fillId="28" borderId="19" applyNumberFormat="0" applyFont="0" applyAlignment="0" applyProtection="0"/>
    <xf numFmtId="0" fontId="30" fillId="0" borderId="21" applyNumberFormat="0" applyFill="0" applyAlignment="0" applyProtection="0"/>
    <xf numFmtId="0" fontId="18" fillId="25" borderId="29" applyNumberFormat="0" applyAlignment="0" applyProtection="0"/>
    <xf numFmtId="0" fontId="13" fillId="28" borderId="19" applyNumberFormat="0" applyFont="0" applyAlignment="0" applyProtection="0"/>
    <xf numFmtId="0" fontId="25" fillId="12" borderId="29" applyNumberFormat="0" applyAlignment="0" applyProtection="0"/>
    <xf numFmtId="0" fontId="28" fillId="25" borderId="27" applyNumberFormat="0" applyAlignment="0" applyProtection="0"/>
    <xf numFmtId="0" fontId="13" fillId="28" borderId="26" applyNumberFormat="0" applyFont="0" applyAlignment="0" applyProtection="0"/>
    <xf numFmtId="0" fontId="18" fillId="25" borderId="18" applyNumberFormat="0" applyAlignment="0" applyProtection="0"/>
    <xf numFmtId="0" fontId="13" fillId="28" borderId="22" applyNumberFormat="0" applyFont="0" applyAlignment="0" applyProtection="0"/>
    <xf numFmtId="0" fontId="13" fillId="28" borderId="22" applyNumberFormat="0" applyFont="0" applyAlignment="0" applyProtection="0"/>
    <xf numFmtId="0" fontId="30" fillId="0" borderId="24" applyNumberFormat="0" applyFill="0" applyAlignment="0" applyProtection="0"/>
    <xf numFmtId="0" fontId="30" fillId="0" borderId="21" applyNumberFormat="0" applyFill="0" applyAlignment="0" applyProtection="0"/>
    <xf numFmtId="0" fontId="25" fillId="12" borderId="18" applyNumberFormat="0" applyAlignment="0" applyProtection="0"/>
    <xf numFmtId="0" fontId="28" fillId="25" borderId="20" applyNumberFormat="0" applyAlignment="0" applyProtection="0"/>
    <xf numFmtId="0" fontId="28" fillId="25" borderId="20" applyNumberFormat="0" applyAlignment="0" applyProtection="0"/>
    <xf numFmtId="0" fontId="28" fillId="25" borderId="20" applyNumberFormat="0" applyAlignment="0" applyProtection="0"/>
    <xf numFmtId="0" fontId="13" fillId="28" borderId="19" applyNumberFormat="0" applyFont="0" applyAlignment="0" applyProtection="0"/>
    <xf numFmtId="0" fontId="13" fillId="28" borderId="19" applyNumberFormat="0" applyFont="0" applyAlignment="0" applyProtection="0"/>
    <xf numFmtId="0" fontId="13" fillId="28" borderId="19" applyNumberFormat="0" applyFont="0" applyAlignment="0" applyProtection="0"/>
    <xf numFmtId="0" fontId="18" fillId="25" borderId="18" applyNumberFormat="0" applyAlignment="0" applyProtection="0"/>
    <xf numFmtId="0" fontId="25" fillId="12" borderId="18" applyNumberFormat="0" applyAlignment="0" applyProtection="0"/>
    <xf numFmtId="0" fontId="18" fillId="25" borderId="29" applyNumberFormat="0" applyAlignment="0" applyProtection="0"/>
    <xf numFmtId="0" fontId="13" fillId="28" borderId="26" applyNumberFormat="0" applyFont="0" applyAlignment="0" applyProtection="0"/>
    <xf numFmtId="0" fontId="30" fillId="0" borderId="21" applyNumberFormat="0" applyFill="0" applyAlignment="0" applyProtection="0"/>
    <xf numFmtId="0" fontId="30" fillId="0" borderId="21" applyNumberFormat="0" applyFill="0" applyAlignment="0" applyProtection="0"/>
    <xf numFmtId="0" fontId="13" fillId="28" borderId="19" applyNumberFormat="0" applyFont="0" applyAlignment="0" applyProtection="0"/>
    <xf numFmtId="0" fontId="13" fillId="28" borderId="19" applyNumberFormat="0" applyFont="0" applyAlignment="0" applyProtection="0"/>
    <xf numFmtId="0" fontId="28" fillId="25" borderId="23" applyNumberFormat="0" applyAlignment="0" applyProtection="0"/>
    <xf numFmtId="0" fontId="28" fillId="25" borderId="27" applyNumberFormat="0" applyAlignment="0" applyProtection="0"/>
    <xf numFmtId="0" fontId="25" fillId="12" borderId="18" applyNumberFormat="0" applyAlignment="0" applyProtection="0"/>
    <xf numFmtId="0" fontId="13" fillId="28" borderId="19" applyNumberFormat="0" applyFont="0" applyAlignment="0" applyProtection="0"/>
    <xf numFmtId="0" fontId="28" fillId="25" borderId="20" applyNumberFormat="0" applyAlignment="0" applyProtection="0"/>
    <xf numFmtId="0" fontId="13" fillId="28" borderId="22" applyNumberFormat="0" applyFont="0" applyAlignment="0" applyProtection="0"/>
    <xf numFmtId="0" fontId="28" fillId="25" borderId="27" applyNumberFormat="0" applyAlignment="0" applyProtection="0"/>
    <xf numFmtId="0" fontId="30" fillId="0" borderId="21" applyNumberFormat="0" applyFill="0" applyAlignment="0" applyProtection="0"/>
    <xf numFmtId="0" fontId="13" fillId="28" borderId="22" applyNumberFormat="0" applyFont="0" applyAlignment="0" applyProtection="0"/>
    <xf numFmtId="0" fontId="13" fillId="28" borderId="19" applyNumberFormat="0" applyFont="0" applyAlignment="0" applyProtection="0"/>
    <xf numFmtId="0" fontId="28" fillId="25" borderId="20" applyNumberFormat="0" applyAlignment="0" applyProtection="0"/>
    <xf numFmtId="0" fontId="25" fillId="12" borderId="18" applyNumberFormat="0" applyAlignment="0" applyProtection="0"/>
    <xf numFmtId="0" fontId="28" fillId="25" borderId="23" applyNumberFormat="0" applyAlignment="0" applyProtection="0"/>
    <xf numFmtId="0" fontId="18" fillId="25" borderId="18" applyNumberFormat="0" applyAlignment="0" applyProtection="0"/>
    <xf numFmtId="0" fontId="30" fillId="0" borderId="38" applyNumberFormat="0" applyFill="0" applyAlignment="0" applyProtection="0"/>
    <xf numFmtId="0" fontId="28" fillId="25" borderId="23" applyNumberFormat="0" applyAlignment="0" applyProtection="0"/>
    <xf numFmtId="0" fontId="13" fillId="28" borderId="26" applyNumberFormat="0" applyFont="0" applyAlignment="0" applyProtection="0"/>
    <xf numFmtId="0" fontId="28" fillId="25" borderId="20" applyNumberFormat="0" applyAlignment="0" applyProtection="0"/>
    <xf numFmtId="0" fontId="28" fillId="25" borderId="27" applyNumberFormat="0" applyAlignment="0" applyProtection="0"/>
    <xf numFmtId="0" fontId="13" fillId="28" borderId="19" applyNumberFormat="0" applyFont="0" applyAlignment="0" applyProtection="0"/>
    <xf numFmtId="0" fontId="13" fillId="28" borderId="19" applyNumberFormat="0" applyFont="0" applyAlignment="0" applyProtection="0"/>
    <xf numFmtId="0" fontId="13" fillId="28" borderId="19" applyNumberFormat="0" applyFont="0" applyAlignment="0" applyProtection="0"/>
    <xf numFmtId="0" fontId="28" fillId="25" borderId="27" applyNumberFormat="0" applyAlignment="0" applyProtection="0"/>
    <xf numFmtId="0" fontId="13" fillId="28" borderId="19" applyNumberFormat="0" applyFont="0" applyAlignment="0" applyProtection="0"/>
    <xf numFmtId="0" fontId="25" fillId="12" borderId="18" applyNumberFormat="0" applyAlignment="0" applyProtection="0"/>
    <xf numFmtId="0" fontId="13" fillId="28" borderId="19" applyNumberFormat="0" applyFont="0" applyAlignment="0" applyProtection="0"/>
    <xf numFmtId="0" fontId="30" fillId="0" borderId="28" applyNumberFormat="0" applyFill="0" applyAlignment="0" applyProtection="0"/>
    <xf numFmtId="0" fontId="28" fillId="25" borderId="23" applyNumberFormat="0" applyAlignment="0" applyProtection="0"/>
    <xf numFmtId="0" fontId="13" fillId="28" borderId="19" applyNumberFormat="0" applyFont="0" applyAlignment="0" applyProtection="0"/>
    <xf numFmtId="0" fontId="30" fillId="0" borderId="21" applyNumberFormat="0" applyFill="0" applyAlignment="0" applyProtection="0"/>
    <xf numFmtId="0" fontId="30" fillId="0" borderId="21" applyNumberFormat="0" applyFill="0" applyAlignment="0" applyProtection="0"/>
    <xf numFmtId="0" fontId="25" fillId="12" borderId="29" applyNumberFormat="0" applyAlignment="0" applyProtection="0"/>
    <xf numFmtId="0" fontId="25" fillId="12" borderId="18" applyNumberFormat="0" applyAlignment="0" applyProtection="0"/>
    <xf numFmtId="0" fontId="25" fillId="12" borderId="25" applyNumberFormat="0" applyAlignment="0" applyProtection="0"/>
    <xf numFmtId="0" fontId="18" fillId="25" borderId="18" applyNumberFormat="0" applyAlignment="0" applyProtection="0"/>
    <xf numFmtId="0" fontId="13" fillId="28" borderId="32" applyNumberFormat="0" applyFont="0" applyAlignment="0" applyProtection="0"/>
    <xf numFmtId="0" fontId="30" fillId="0" borderId="24" applyNumberFormat="0" applyFill="0" applyAlignment="0" applyProtection="0"/>
    <xf numFmtId="0" fontId="18" fillId="25" borderId="18" applyNumberFormat="0" applyAlignment="0" applyProtection="0"/>
    <xf numFmtId="0" fontId="13" fillId="28" borderId="26" applyNumberFormat="0" applyFont="0" applyAlignment="0" applyProtection="0"/>
    <xf numFmtId="0" fontId="13" fillId="28" borderId="19" applyNumberFormat="0" applyFont="0" applyAlignment="0" applyProtection="0"/>
    <xf numFmtId="0" fontId="28" fillId="25" borderId="20" applyNumberFormat="0" applyAlignment="0" applyProtection="0"/>
    <xf numFmtId="0" fontId="28" fillId="25" borderId="20" applyNumberFormat="0" applyAlignment="0" applyProtection="0"/>
    <xf numFmtId="0" fontId="13" fillId="28" borderId="19" applyNumberFormat="0" applyFont="0" applyAlignment="0" applyProtection="0"/>
    <xf numFmtId="0" fontId="13" fillId="28" borderId="19" applyNumberFormat="0" applyFont="0" applyAlignment="0" applyProtection="0"/>
    <xf numFmtId="0" fontId="30" fillId="0" borderId="28" applyNumberFormat="0" applyFill="0" applyAlignment="0" applyProtection="0"/>
    <xf numFmtId="0" fontId="18" fillId="25" borderId="18" applyNumberFormat="0" applyAlignment="0" applyProtection="0"/>
    <xf numFmtId="0" fontId="30" fillId="0" borderId="21" applyNumberFormat="0" applyFill="0" applyAlignment="0" applyProtection="0"/>
    <xf numFmtId="0" fontId="18" fillId="25" borderId="18" applyNumberFormat="0" applyAlignment="0" applyProtection="0"/>
    <xf numFmtId="0" fontId="28" fillId="25" borderId="20" applyNumberFormat="0" applyAlignment="0" applyProtection="0"/>
    <xf numFmtId="0" fontId="28" fillId="25" borderId="23" applyNumberFormat="0" applyAlignment="0" applyProtection="0"/>
    <xf numFmtId="0" fontId="28" fillId="25" borderId="23" applyNumberFormat="0" applyAlignment="0" applyProtection="0"/>
    <xf numFmtId="0" fontId="28" fillId="25" borderId="20" applyNumberFormat="0" applyAlignment="0" applyProtection="0"/>
    <xf numFmtId="0" fontId="18" fillId="25" borderId="29" applyNumberFormat="0" applyAlignment="0" applyProtection="0"/>
    <xf numFmtId="0" fontId="28" fillId="25" borderId="23" applyNumberFormat="0" applyAlignment="0" applyProtection="0"/>
    <xf numFmtId="0" fontId="13" fillId="28" borderId="19" applyNumberFormat="0" applyFont="0" applyAlignment="0" applyProtection="0"/>
    <xf numFmtId="0" fontId="30" fillId="0" borderId="21" applyNumberFormat="0" applyFill="0" applyAlignment="0" applyProtection="0"/>
    <xf numFmtId="0" fontId="13" fillId="28" borderId="26" applyNumberFormat="0" applyFont="0" applyAlignment="0" applyProtection="0"/>
    <xf numFmtId="0" fontId="18" fillId="25" borderId="18" applyNumberFormat="0" applyAlignment="0" applyProtection="0"/>
    <xf numFmtId="0" fontId="13" fillId="28" borderId="22" applyNumberFormat="0" applyFont="0" applyAlignment="0" applyProtection="0"/>
    <xf numFmtId="0" fontId="28" fillId="25" borderId="20" applyNumberFormat="0" applyAlignment="0" applyProtection="0"/>
    <xf numFmtId="0" fontId="18" fillId="25" borderId="25" applyNumberFormat="0" applyAlignment="0" applyProtection="0"/>
    <xf numFmtId="0" fontId="13" fillId="28" borderId="22" applyNumberFormat="0" applyFont="0" applyAlignment="0" applyProtection="0"/>
    <xf numFmtId="0" fontId="25" fillId="12" borderId="25" applyNumberFormat="0" applyAlignment="0" applyProtection="0"/>
    <xf numFmtId="0" fontId="25" fillId="12" borderId="29" applyNumberFormat="0" applyAlignment="0" applyProtection="0"/>
    <xf numFmtId="0" fontId="13" fillId="28" borderId="22" applyNumberFormat="0" applyFont="0" applyAlignment="0" applyProtection="0"/>
    <xf numFmtId="0" fontId="28" fillId="25" borderId="23" applyNumberFormat="0" applyAlignment="0" applyProtection="0"/>
    <xf numFmtId="0" fontId="18" fillId="25" borderId="29" applyNumberFormat="0" applyAlignment="0" applyProtection="0"/>
    <xf numFmtId="0" fontId="30" fillId="0" borderId="24" applyNumberFormat="0" applyFill="0" applyAlignment="0" applyProtection="0"/>
    <xf numFmtId="0" fontId="30" fillId="0" borderId="24" applyNumberFormat="0" applyFill="0" applyAlignment="0" applyProtection="0"/>
    <xf numFmtId="0" fontId="18" fillId="25" borderId="29" applyNumberFormat="0" applyAlignment="0" applyProtection="0"/>
    <xf numFmtId="0" fontId="25" fillId="12" borderId="25" applyNumberFormat="0" applyAlignment="0" applyProtection="0"/>
    <xf numFmtId="0" fontId="13" fillId="28" borderId="22" applyNumberFormat="0" applyFont="0" applyAlignment="0" applyProtection="0"/>
    <xf numFmtId="0" fontId="13" fillId="28" borderId="22" applyNumberFormat="0" applyFont="0" applyAlignment="0" applyProtection="0"/>
    <xf numFmtId="0" fontId="25" fillId="12" borderId="29" applyNumberFormat="0" applyAlignment="0" applyProtection="0"/>
    <xf numFmtId="0" fontId="18" fillId="25" borderId="29" applyNumberFormat="0" applyAlignment="0" applyProtection="0"/>
    <xf numFmtId="0" fontId="28" fillId="25" borderId="23" applyNumberFormat="0" applyAlignment="0" applyProtection="0"/>
    <xf numFmtId="0" fontId="18" fillId="25" borderId="25" applyNumberFormat="0" applyAlignment="0" applyProtection="0"/>
    <xf numFmtId="0" fontId="13" fillId="28" borderId="22" applyNumberFormat="0" applyFont="0" applyAlignment="0" applyProtection="0"/>
    <xf numFmtId="0" fontId="18" fillId="25" borderId="25" applyNumberFormat="0" applyAlignment="0" applyProtection="0"/>
    <xf numFmtId="0" fontId="28" fillId="25" borderId="27" applyNumberFormat="0" applyAlignment="0" applyProtection="0"/>
    <xf numFmtId="0" fontId="25" fillId="12" borderId="25" applyNumberFormat="0" applyAlignment="0" applyProtection="0"/>
    <xf numFmtId="0" fontId="30" fillId="0" borderId="38" applyNumberFormat="0" applyFill="0" applyAlignment="0" applyProtection="0"/>
    <xf numFmtId="0" fontId="30" fillId="0" borderId="24" applyNumberFormat="0" applyFill="0" applyAlignment="0" applyProtection="0"/>
    <xf numFmtId="0" fontId="13" fillId="28" borderId="26" applyNumberFormat="0" applyFont="0" applyAlignment="0" applyProtection="0"/>
    <xf numFmtId="0" fontId="30" fillId="0" borderId="24" applyNumberFormat="0" applyFill="0" applyAlignment="0" applyProtection="0"/>
    <xf numFmtId="0" fontId="13" fillId="28" borderId="22" applyNumberFormat="0" applyFont="0" applyAlignment="0" applyProtection="0"/>
    <xf numFmtId="0" fontId="18" fillId="25" borderId="25" applyNumberFormat="0" applyAlignment="0" applyProtection="0"/>
    <xf numFmtId="0" fontId="13" fillId="28" borderId="26" applyNumberFormat="0" applyFont="0" applyAlignment="0" applyProtection="0"/>
    <xf numFmtId="0" fontId="30" fillId="0" borderId="28" applyNumberFormat="0" applyFill="0" applyAlignment="0" applyProtection="0"/>
    <xf numFmtId="0" fontId="25" fillId="12" borderId="25" applyNumberFormat="0" applyAlignment="0" applyProtection="0"/>
    <xf numFmtId="0" fontId="28" fillId="25" borderId="23" applyNumberFormat="0" applyAlignment="0" applyProtection="0"/>
    <xf numFmtId="0" fontId="13" fillId="28" borderId="26" applyNumberFormat="0" applyFont="0" applyAlignment="0" applyProtection="0"/>
    <xf numFmtId="0" fontId="13" fillId="28" borderId="32" applyNumberFormat="0" applyFont="0" applyAlignment="0" applyProtection="0"/>
    <xf numFmtId="0" fontId="18" fillId="25" borderId="25" applyNumberFormat="0" applyAlignment="0" applyProtection="0"/>
    <xf numFmtId="0" fontId="30" fillId="0" borderId="24" applyNumberFormat="0" applyFill="0" applyAlignment="0" applyProtection="0"/>
    <xf numFmtId="0" fontId="13" fillId="28" borderId="22" applyNumberFormat="0" applyFont="0" applyAlignment="0" applyProtection="0"/>
    <xf numFmtId="0" fontId="18" fillId="25" borderId="25" applyNumberFormat="0" applyAlignment="0" applyProtection="0"/>
    <xf numFmtId="0" fontId="18" fillId="25" borderId="25" applyNumberFormat="0" applyAlignment="0" applyProtection="0"/>
    <xf numFmtId="0" fontId="13" fillId="28" borderId="22" applyNumberFormat="0" applyFont="0" applyAlignment="0" applyProtection="0"/>
    <xf numFmtId="0" fontId="28" fillId="25" borderId="23" applyNumberFormat="0" applyAlignment="0" applyProtection="0"/>
    <xf numFmtId="0" fontId="13" fillId="28" borderId="22" applyNumberFormat="0" applyFont="0" applyAlignment="0" applyProtection="0"/>
    <xf numFmtId="0" fontId="13" fillId="28" borderId="22" applyNumberFormat="0" applyFont="0" applyAlignment="0" applyProtection="0"/>
    <xf numFmtId="0" fontId="30" fillId="0" borderId="28" applyNumberFormat="0" applyFill="0" applyAlignment="0" applyProtection="0"/>
    <xf numFmtId="0" fontId="30" fillId="0" borderId="28" applyNumberFormat="0" applyFill="0" applyAlignment="0" applyProtection="0"/>
    <xf numFmtId="0" fontId="25" fillId="12" borderId="25" applyNumberFormat="0" applyAlignment="0" applyProtection="0"/>
    <xf numFmtId="0" fontId="25" fillId="12" borderId="25" applyNumberFormat="0" applyAlignment="0" applyProtection="0"/>
    <xf numFmtId="0" fontId="28" fillId="25" borderId="23" applyNumberFormat="0" applyAlignment="0" applyProtection="0"/>
    <xf numFmtId="0" fontId="25" fillId="12" borderId="29" applyNumberFormat="0" applyAlignment="0" applyProtection="0"/>
    <xf numFmtId="0" fontId="18" fillId="25" borderId="29" applyNumberFormat="0" applyAlignment="0" applyProtection="0"/>
    <xf numFmtId="0" fontId="30" fillId="0" borderId="24" applyNumberFormat="0" applyFill="0" applyAlignment="0" applyProtection="0"/>
    <xf numFmtId="0" fontId="13" fillId="28" borderId="22" applyNumberFormat="0" applyFont="0" applyAlignment="0" applyProtection="0"/>
    <xf numFmtId="0" fontId="13" fillId="28" borderId="22" applyNumberFormat="0" applyFont="0" applyAlignment="0" applyProtection="0"/>
    <xf numFmtId="0" fontId="13" fillId="28" borderId="36" applyNumberFormat="0" applyFont="0" applyAlignment="0" applyProtection="0"/>
    <xf numFmtId="0" fontId="25" fillId="12" borderId="25" applyNumberFormat="0" applyAlignment="0" applyProtection="0"/>
    <xf numFmtId="0" fontId="25" fillId="12" borderId="29" applyNumberFormat="0" applyAlignment="0" applyProtection="0"/>
    <xf numFmtId="0" fontId="30" fillId="0" borderId="24" applyNumberFormat="0" applyFill="0" applyAlignment="0" applyProtection="0"/>
    <xf numFmtId="0" fontId="13" fillId="28" borderId="26" applyNumberFormat="0" applyFont="0" applyAlignment="0" applyProtection="0"/>
    <xf numFmtId="0" fontId="13" fillId="28" borderId="22" applyNumberFormat="0" applyFont="0" applyAlignment="0" applyProtection="0"/>
    <xf numFmtId="0" fontId="25" fillId="12" borderId="25" applyNumberFormat="0" applyAlignment="0" applyProtection="0"/>
    <xf numFmtId="0" fontId="13" fillId="28" borderId="22" applyNumberFormat="0" applyFont="0" applyAlignment="0" applyProtection="0"/>
    <xf numFmtId="0" fontId="30" fillId="0" borderId="24" applyNumberFormat="0" applyFill="0" applyAlignment="0" applyProtection="0"/>
    <xf numFmtId="0" fontId="30" fillId="0" borderId="38" applyNumberFormat="0" applyFill="0" applyAlignment="0" applyProtection="0"/>
    <xf numFmtId="0" fontId="30" fillId="0" borderId="24" applyNumberFormat="0" applyFill="0" applyAlignment="0" applyProtection="0"/>
    <xf numFmtId="0" fontId="18" fillId="25" borderId="25" applyNumberFormat="0" applyAlignment="0" applyProtection="0"/>
    <xf numFmtId="0" fontId="30" fillId="0" borderId="28" applyNumberFormat="0" applyFill="0" applyAlignment="0" applyProtection="0"/>
    <xf numFmtId="0" fontId="18" fillId="25" borderId="25" applyNumberFormat="0" applyAlignment="0" applyProtection="0"/>
    <xf numFmtId="0" fontId="28" fillId="25" borderId="23" applyNumberFormat="0" applyAlignment="0" applyProtection="0"/>
    <xf numFmtId="0" fontId="13" fillId="28" borderId="22" applyNumberFormat="0" applyFont="0" applyAlignment="0" applyProtection="0"/>
    <xf numFmtId="0" fontId="30" fillId="0" borderId="24" applyNumberFormat="0" applyFill="0" applyAlignment="0" applyProtection="0"/>
    <xf numFmtId="0" fontId="30" fillId="0" borderId="24" applyNumberFormat="0" applyFill="0" applyAlignment="0" applyProtection="0"/>
    <xf numFmtId="0" fontId="13" fillId="28" borderId="26" applyNumberFormat="0" applyFont="0" applyAlignment="0" applyProtection="0"/>
    <xf numFmtId="0" fontId="25" fillId="12" borderId="25" applyNumberFormat="0" applyAlignment="0" applyProtection="0"/>
    <xf numFmtId="0" fontId="13" fillId="28" borderId="22" applyNumberFormat="0" applyFont="0" applyAlignment="0" applyProtection="0"/>
    <xf numFmtId="0" fontId="13" fillId="28" borderId="26" applyNumberFormat="0" applyFont="0" applyAlignment="0" applyProtection="0"/>
    <xf numFmtId="0" fontId="28" fillId="25" borderId="37" applyNumberFormat="0" applyAlignment="0" applyProtection="0"/>
    <xf numFmtId="0" fontId="18" fillId="25" borderId="31" applyNumberFormat="0" applyAlignment="0" applyProtection="0"/>
    <xf numFmtId="0" fontId="13" fillId="28" borderId="32" applyNumberFormat="0" applyFont="0" applyAlignment="0" applyProtection="0"/>
    <xf numFmtId="0" fontId="13" fillId="28" borderId="26" applyNumberFormat="0" applyFont="0" applyAlignment="0" applyProtection="0"/>
    <xf numFmtId="0" fontId="13" fillId="28" borderId="36" applyNumberFormat="0" applyFont="0" applyAlignment="0" applyProtection="0"/>
    <xf numFmtId="0" fontId="28" fillId="25" borderId="27" applyNumberFormat="0" applyAlignment="0" applyProtection="0"/>
    <xf numFmtId="0" fontId="30" fillId="0" borderId="28" applyNumberFormat="0" applyFill="0" applyAlignment="0" applyProtection="0"/>
    <xf numFmtId="0" fontId="30" fillId="0" borderId="28" applyNumberFormat="0" applyFill="0" applyAlignment="0" applyProtection="0"/>
    <xf numFmtId="0" fontId="13" fillId="28" borderId="26" applyNumberFormat="0" applyFont="0" applyAlignment="0" applyProtection="0"/>
    <xf numFmtId="0" fontId="13" fillId="28" borderId="32" applyNumberFormat="0" applyFont="0" applyAlignment="0" applyProtection="0"/>
    <xf numFmtId="0" fontId="13" fillId="28" borderId="26" applyNumberFormat="0" applyFont="0" applyAlignment="0" applyProtection="0"/>
    <xf numFmtId="0" fontId="18" fillId="25" borderId="31" applyNumberFormat="0" applyAlignment="0" applyProtection="0"/>
    <xf numFmtId="0" fontId="30" fillId="0" borderId="28" applyNumberFormat="0" applyFill="0" applyAlignment="0" applyProtection="0"/>
    <xf numFmtId="0" fontId="30" fillId="0" borderId="28" applyNumberFormat="0" applyFill="0" applyAlignment="0" applyProtection="0"/>
    <xf numFmtId="0" fontId="13" fillId="28" borderId="26" applyNumberFormat="0" applyFont="0" applyAlignment="0" applyProtection="0"/>
    <xf numFmtId="0" fontId="25" fillId="12" borderId="29" applyNumberFormat="0" applyAlignment="0" applyProtection="0"/>
    <xf numFmtId="0" fontId="13" fillId="28" borderId="26" applyNumberFormat="0" applyFont="0" applyAlignment="0" applyProtection="0"/>
    <xf numFmtId="0" fontId="13" fillId="28" borderId="32" applyNumberFormat="0" applyFont="0" applyAlignment="0" applyProtection="0"/>
    <xf numFmtId="0" fontId="28" fillId="25" borderId="37" applyNumberFormat="0" applyAlignment="0" applyProtection="0"/>
    <xf numFmtId="0" fontId="13" fillId="28" borderId="44" applyNumberFormat="0" applyFont="0" applyAlignment="0" applyProtection="0"/>
    <xf numFmtId="0" fontId="13" fillId="28" borderId="26" applyNumberFormat="0" applyFont="0" applyAlignment="0" applyProtection="0"/>
    <xf numFmtId="0" fontId="25" fillId="12" borderId="31" applyNumberFormat="0" applyAlignment="0" applyProtection="0"/>
    <xf numFmtId="0" fontId="18" fillId="25" borderId="35" applyNumberFormat="0" applyAlignment="0" applyProtection="0"/>
    <xf numFmtId="0" fontId="13" fillId="28" borderId="55" applyNumberFormat="0" applyFont="0" applyAlignment="0" applyProtection="0"/>
    <xf numFmtId="0" fontId="13" fillId="28" borderId="26" applyNumberFormat="0" applyFont="0" applyAlignment="0" applyProtection="0"/>
    <xf numFmtId="0" fontId="28" fillId="25" borderId="37" applyNumberFormat="0" applyAlignment="0" applyProtection="0"/>
    <xf numFmtId="0" fontId="30" fillId="0" borderId="49" applyNumberFormat="0" applyFill="0" applyAlignment="0" applyProtection="0"/>
    <xf numFmtId="0" fontId="28" fillId="25" borderId="48" applyNumberFormat="0" applyAlignment="0" applyProtection="0"/>
    <xf numFmtId="0" fontId="25" fillId="12" borderId="51" applyNumberFormat="0" applyAlignment="0" applyProtection="0"/>
    <xf numFmtId="0" fontId="13" fillId="28" borderId="36" applyNumberFormat="0" applyFont="0" applyAlignment="0" applyProtection="0"/>
    <xf numFmtId="0" fontId="18" fillId="25" borderId="31" applyNumberFormat="0" applyAlignment="0" applyProtection="0"/>
    <xf numFmtId="0" fontId="18" fillId="25" borderId="31" applyNumberFormat="0" applyAlignment="0" applyProtection="0"/>
    <xf numFmtId="0" fontId="28" fillId="25" borderId="27" applyNumberFormat="0" applyAlignment="0" applyProtection="0"/>
    <xf numFmtId="0" fontId="28" fillId="25" borderId="27" applyNumberFormat="0" applyAlignment="0" applyProtection="0"/>
    <xf numFmtId="0" fontId="25" fillId="12" borderId="29" applyNumberFormat="0" applyAlignment="0" applyProtection="0"/>
    <xf numFmtId="0" fontId="13" fillId="28" borderId="26" applyNumberFormat="0" applyFont="0" applyAlignment="0" applyProtection="0"/>
    <xf numFmtId="0" fontId="18" fillId="25" borderId="31" applyNumberFormat="0" applyAlignment="0" applyProtection="0"/>
    <xf numFmtId="0" fontId="28" fillId="25" borderId="37" applyNumberFormat="0" applyAlignment="0" applyProtection="0"/>
    <xf numFmtId="0" fontId="18" fillId="25" borderId="29" applyNumberFormat="0" applyAlignment="0" applyProtection="0"/>
    <xf numFmtId="0" fontId="28" fillId="25" borderId="27" applyNumberFormat="0" applyAlignment="0" applyProtection="0"/>
    <xf numFmtId="0" fontId="13" fillId="28" borderId="79" applyNumberFormat="0" applyFont="0" applyAlignment="0" applyProtection="0"/>
    <xf numFmtId="0" fontId="28" fillId="25" borderId="64" applyNumberFormat="0" applyAlignment="0" applyProtection="0"/>
    <xf numFmtId="0" fontId="25" fillId="12" borderId="31" applyNumberFormat="0" applyAlignment="0" applyProtection="0"/>
    <xf numFmtId="0" fontId="18" fillId="25" borderId="59" applyNumberFormat="0" applyAlignment="0" applyProtection="0"/>
    <xf numFmtId="0" fontId="13" fillId="28" borderId="32" applyNumberFormat="0" applyFont="0" applyAlignment="0" applyProtection="0"/>
    <xf numFmtId="0" fontId="25" fillId="12" borderId="29" applyNumberFormat="0" applyAlignment="0" applyProtection="0"/>
    <xf numFmtId="0" fontId="13" fillId="28" borderId="32" applyNumberFormat="0" applyFont="0" applyAlignment="0" applyProtection="0"/>
    <xf numFmtId="0" fontId="13" fillId="28" borderId="26" applyNumberFormat="0" applyFont="0" applyAlignment="0" applyProtection="0"/>
    <xf numFmtId="0" fontId="25" fillId="12" borderId="31" applyNumberFormat="0" applyAlignment="0" applyProtection="0"/>
    <xf numFmtId="0" fontId="13" fillId="28" borderId="36" applyNumberFormat="0" applyFont="0" applyAlignment="0" applyProtection="0"/>
    <xf numFmtId="0" fontId="13" fillId="28" borderId="26" applyNumberFormat="0" applyFont="0" applyAlignment="0" applyProtection="0"/>
    <xf numFmtId="0" fontId="28" fillId="25" borderId="27" applyNumberFormat="0" applyAlignment="0" applyProtection="0"/>
    <xf numFmtId="0" fontId="30" fillId="0" borderId="34" applyNumberFormat="0" applyFill="0" applyAlignment="0" applyProtection="0"/>
    <xf numFmtId="0" fontId="18" fillId="25" borderId="35" applyNumberFormat="0" applyAlignment="0" applyProtection="0"/>
    <xf numFmtId="0" fontId="13" fillId="28" borderId="39" applyNumberFormat="0" applyFont="0" applyAlignment="0" applyProtection="0"/>
    <xf numFmtId="0" fontId="13" fillId="28" borderId="26" applyNumberFormat="0" applyFont="0" applyAlignment="0" applyProtection="0"/>
    <xf numFmtId="0" fontId="25" fillId="12" borderId="35" applyNumberFormat="0" applyAlignment="0" applyProtection="0"/>
    <xf numFmtId="0" fontId="30" fillId="0" borderId="28" applyNumberFormat="0" applyFill="0" applyAlignment="0" applyProtection="0"/>
    <xf numFmtId="0" fontId="25" fillId="12" borderId="51" applyNumberFormat="0" applyAlignment="0" applyProtection="0"/>
    <xf numFmtId="0" fontId="18" fillId="25" borderId="29" applyNumberFormat="0" applyAlignment="0" applyProtection="0"/>
    <xf numFmtId="0" fontId="13" fillId="28" borderId="36" applyNumberFormat="0" applyFont="0" applyAlignment="0" applyProtection="0"/>
    <xf numFmtId="0" fontId="28" fillId="25" borderId="27" applyNumberFormat="0" applyAlignment="0" applyProtection="0"/>
    <xf numFmtId="0" fontId="18" fillId="25" borderId="51" applyNumberFormat="0" applyAlignment="0" applyProtection="0"/>
    <xf numFmtId="0" fontId="13" fillId="28" borderId="26" applyNumberFormat="0" applyFont="0" applyAlignment="0" applyProtection="0"/>
    <xf numFmtId="0" fontId="18" fillId="25" borderId="35" applyNumberFormat="0" applyAlignment="0" applyProtection="0"/>
    <xf numFmtId="0" fontId="30" fillId="0" borderId="28" applyNumberFormat="0" applyFill="0" applyAlignment="0" applyProtection="0"/>
    <xf numFmtId="0" fontId="30" fillId="0" borderId="38" applyNumberFormat="0" applyFill="0" applyAlignment="0" applyProtection="0"/>
    <xf numFmtId="0" fontId="28" fillId="25" borderId="69" applyNumberFormat="0" applyAlignment="0" applyProtection="0"/>
    <xf numFmtId="0" fontId="25" fillId="12" borderId="35" applyNumberFormat="0" applyAlignment="0" applyProtection="0"/>
    <xf numFmtId="0" fontId="28" fillId="25" borderId="27" applyNumberFormat="0" applyAlignment="0" applyProtection="0"/>
    <xf numFmtId="0" fontId="13" fillId="28" borderId="32" applyNumberFormat="0" applyFont="0" applyAlignment="0" applyProtection="0"/>
    <xf numFmtId="0" fontId="13" fillId="28" borderId="26" applyNumberFormat="0" applyFont="0" applyAlignment="0" applyProtection="0"/>
    <xf numFmtId="0" fontId="30" fillId="0" borderId="28" applyNumberFormat="0" applyFill="0" applyAlignment="0" applyProtection="0"/>
    <xf numFmtId="0" fontId="13" fillId="28" borderId="26" applyNumberFormat="0" applyFont="0" applyAlignment="0" applyProtection="0"/>
    <xf numFmtId="0" fontId="18" fillId="25" borderId="31" applyNumberFormat="0" applyAlignment="0" applyProtection="0"/>
    <xf numFmtId="0" fontId="18" fillId="25" borderId="43" applyNumberFormat="0" applyAlignment="0" applyProtection="0"/>
    <xf numFmtId="0" fontId="25" fillId="12" borderId="31" applyNumberFormat="0" applyAlignment="0" applyProtection="0"/>
    <xf numFmtId="0" fontId="13" fillId="28" borderId="44" applyNumberFormat="0" applyFont="0" applyAlignment="0" applyProtection="0"/>
    <xf numFmtId="0" fontId="18" fillId="25" borderId="31" applyNumberFormat="0" applyAlignment="0" applyProtection="0"/>
    <xf numFmtId="0" fontId="25" fillId="12" borderId="31" applyNumberFormat="0" applyAlignment="0" applyProtection="0"/>
    <xf numFmtId="0" fontId="28" fillId="25" borderId="33" applyNumberFormat="0" applyAlignment="0" applyProtection="0"/>
    <xf numFmtId="0" fontId="18" fillId="25" borderId="35" applyNumberFormat="0" applyAlignment="0" applyProtection="0"/>
    <xf numFmtId="0" fontId="25" fillId="12" borderId="31" applyNumberFormat="0" applyAlignment="0" applyProtection="0"/>
    <xf numFmtId="0" fontId="13" fillId="28" borderId="36" applyNumberFormat="0" applyFont="0" applyAlignment="0" applyProtection="0"/>
    <xf numFmtId="0" fontId="13" fillId="28" borderId="32" applyNumberFormat="0" applyFont="0" applyAlignment="0" applyProtection="0"/>
    <xf numFmtId="0" fontId="13" fillId="28" borderId="36" applyNumberFormat="0" applyFont="0" applyAlignment="0" applyProtection="0"/>
    <xf numFmtId="0" fontId="25" fillId="12" borderId="35" applyNumberFormat="0" applyAlignment="0" applyProtection="0"/>
    <xf numFmtId="0" fontId="18" fillId="25" borderId="35" applyNumberFormat="0" applyAlignment="0" applyProtection="0"/>
    <xf numFmtId="0" fontId="18" fillId="25" borderId="31" applyNumberFormat="0" applyAlignment="0" applyProtection="0"/>
    <xf numFmtId="0" fontId="28" fillId="25" borderId="40" applyNumberFormat="0" applyAlignment="0" applyProtection="0"/>
    <xf numFmtId="0" fontId="13" fillId="28" borderId="32" applyNumberFormat="0" applyFont="0" applyAlignment="0" applyProtection="0"/>
    <xf numFmtId="0" fontId="18" fillId="25" borderId="31" applyNumberFormat="0" applyAlignment="0" applyProtection="0"/>
    <xf numFmtId="0" fontId="13" fillId="28" borderId="32" applyNumberFormat="0" applyFont="0" applyAlignment="0" applyProtection="0"/>
    <xf numFmtId="0" fontId="13" fillId="28" borderId="32" applyNumberFormat="0" applyFont="0" applyAlignment="0" applyProtection="0"/>
    <xf numFmtId="0" fontId="13" fillId="28" borderId="32" applyNumberFormat="0" applyFont="0" applyAlignment="0" applyProtection="0"/>
    <xf numFmtId="0" fontId="25" fillId="12" borderId="31" applyNumberFormat="0" applyAlignment="0" applyProtection="0"/>
    <xf numFmtId="0" fontId="25" fillId="12" borderId="67" applyNumberFormat="0" applyAlignment="0" applyProtection="0"/>
    <xf numFmtId="0" fontId="25" fillId="12" borderId="31" applyNumberFormat="0" applyAlignment="0" applyProtection="0"/>
    <xf numFmtId="0" fontId="13" fillId="28" borderId="32" applyNumberFormat="0" applyFont="0" applyAlignment="0" applyProtection="0"/>
    <xf numFmtId="0" fontId="25" fillId="12" borderId="43" applyNumberFormat="0" applyAlignment="0" applyProtection="0"/>
    <xf numFmtId="0" fontId="13" fillId="28" borderId="39" applyNumberFormat="0" applyFont="0" applyAlignment="0" applyProtection="0"/>
    <xf numFmtId="0" fontId="28" fillId="25" borderId="37" applyNumberFormat="0" applyAlignment="0" applyProtection="0"/>
    <xf numFmtId="0" fontId="25" fillId="12" borderId="35" applyNumberFormat="0" applyAlignment="0" applyProtection="0"/>
    <xf numFmtId="0" fontId="25" fillId="12" borderId="31" applyNumberFormat="0" applyAlignment="0" applyProtection="0"/>
    <xf numFmtId="0" fontId="13" fillId="28" borderId="32" applyNumberFormat="0" applyFont="0" applyAlignment="0" applyProtection="0"/>
    <xf numFmtId="0" fontId="13" fillId="28" borderId="32" applyNumberFormat="0" applyFont="0" applyAlignment="0" applyProtection="0"/>
    <xf numFmtId="0" fontId="25" fillId="12" borderId="31" applyNumberFormat="0" applyAlignment="0" applyProtection="0"/>
    <xf numFmtId="0" fontId="30" fillId="0" borderId="41" applyNumberFormat="0" applyFill="0" applyAlignment="0" applyProtection="0"/>
    <xf numFmtId="0" fontId="13" fillId="28" borderId="95" applyNumberFormat="0" applyFont="0" applyAlignment="0" applyProtection="0"/>
    <xf numFmtId="0" fontId="13" fillId="28" borderId="36" applyNumberFormat="0" applyFont="0" applyAlignment="0" applyProtection="0"/>
    <xf numFmtId="0" fontId="18" fillId="25" borderId="31" applyNumberFormat="0" applyAlignment="0" applyProtection="0"/>
    <xf numFmtId="0" fontId="13" fillId="28" borderId="36" applyNumberFormat="0" applyFont="0" applyAlignment="0" applyProtection="0"/>
    <xf numFmtId="0" fontId="18" fillId="25" borderId="31" applyNumberFormat="0" applyAlignment="0" applyProtection="0"/>
    <xf numFmtId="0" fontId="13" fillId="28" borderId="32" applyNumberFormat="0" applyFont="0" applyAlignment="0" applyProtection="0"/>
    <xf numFmtId="0" fontId="30" fillId="0" borderId="41" applyNumberFormat="0" applyFill="0" applyAlignment="0" applyProtection="0"/>
    <xf numFmtId="0" fontId="13" fillId="28" borderId="32" applyNumberFormat="0" applyFont="0" applyAlignment="0" applyProtection="0"/>
    <xf numFmtId="0" fontId="13" fillId="28" borderId="52" applyNumberFormat="0" applyFont="0" applyAlignment="0" applyProtection="0"/>
    <xf numFmtId="0" fontId="25" fillId="12" borderId="35" applyNumberFormat="0" applyAlignment="0" applyProtection="0"/>
    <xf numFmtId="0" fontId="25" fillId="12" borderId="35" applyNumberFormat="0" applyAlignment="0" applyProtection="0"/>
    <xf numFmtId="0" fontId="13" fillId="28" borderId="32" applyNumberFormat="0" applyFont="0" applyAlignment="0" applyProtection="0"/>
    <xf numFmtId="0" fontId="28" fillId="25" borderId="37" applyNumberFormat="0" applyAlignment="0" applyProtection="0"/>
    <xf numFmtId="0" fontId="25" fillId="12" borderId="42" applyNumberFormat="0" applyAlignment="0" applyProtection="0"/>
    <xf numFmtId="0" fontId="18" fillId="25" borderId="35" applyNumberFormat="0" applyAlignment="0" applyProtection="0"/>
    <xf numFmtId="0" fontId="28" fillId="25" borderId="88" applyNumberFormat="0" applyAlignment="0" applyProtection="0"/>
    <xf numFmtId="0" fontId="18" fillId="25" borderId="31" applyNumberFormat="0" applyAlignment="0" applyProtection="0"/>
    <xf numFmtId="0" fontId="25" fillId="12" borderId="43" applyNumberFormat="0" applyAlignment="0" applyProtection="0"/>
    <xf numFmtId="0" fontId="13" fillId="28" borderId="32" applyNumberFormat="0" applyFont="0" applyAlignment="0" applyProtection="0"/>
    <xf numFmtId="0" fontId="13" fillId="28" borderId="32" applyNumberFormat="0" applyFont="0" applyAlignment="0" applyProtection="0"/>
    <xf numFmtId="0" fontId="13" fillId="28" borderId="32" applyNumberFormat="0" applyFont="0" applyAlignment="0" applyProtection="0"/>
    <xf numFmtId="0" fontId="13" fillId="28" borderId="47" applyNumberFormat="0" applyFont="0" applyAlignment="0" applyProtection="0"/>
    <xf numFmtId="0" fontId="18" fillId="25" borderId="35" applyNumberFormat="0" applyAlignment="0" applyProtection="0"/>
    <xf numFmtId="0" fontId="25" fillId="12" borderId="35" applyNumberFormat="0" applyAlignment="0" applyProtection="0"/>
    <xf numFmtId="0" fontId="13" fillId="28" borderId="32" applyNumberFormat="0" applyFont="0" applyAlignment="0" applyProtection="0"/>
    <xf numFmtId="0" fontId="13" fillId="28" borderId="39" applyNumberFormat="0" applyFont="0" applyAlignment="0" applyProtection="0"/>
    <xf numFmtId="0" fontId="13" fillId="28" borderId="60" applyNumberFormat="0" applyFont="0" applyAlignment="0" applyProtection="0"/>
    <xf numFmtId="0" fontId="13" fillId="28" borderId="36" applyNumberFormat="0" applyFont="0" applyAlignment="0" applyProtection="0"/>
    <xf numFmtId="0" fontId="30" fillId="0" borderId="38" applyNumberFormat="0" applyFill="0" applyAlignment="0" applyProtection="0"/>
    <xf numFmtId="0" fontId="18" fillId="25" borderId="31" applyNumberFormat="0" applyAlignment="0" applyProtection="0"/>
    <xf numFmtId="0" fontId="28" fillId="25" borderId="40" applyNumberFormat="0" applyAlignment="0" applyProtection="0"/>
    <xf numFmtId="0" fontId="13" fillId="28" borderId="36" applyNumberFormat="0" applyFont="0" applyAlignment="0" applyProtection="0"/>
    <xf numFmtId="0" fontId="18" fillId="25" borderId="42" applyNumberFormat="0" applyAlignment="0" applyProtection="0"/>
    <xf numFmtId="0" fontId="13" fillId="28" borderId="32" applyNumberFormat="0" applyFont="0" applyAlignment="0" applyProtection="0"/>
    <xf numFmtId="0" fontId="30" fillId="0" borderId="38" applyNumberFormat="0" applyFill="0" applyAlignment="0" applyProtection="0"/>
    <xf numFmtId="0" fontId="13" fillId="28" borderId="32" applyNumberFormat="0" applyFont="0" applyAlignment="0" applyProtection="0"/>
    <xf numFmtId="0" fontId="28" fillId="25" borderId="45" applyNumberFormat="0" applyAlignment="0" applyProtection="0"/>
    <xf numFmtId="0" fontId="28" fillId="25" borderId="37" applyNumberFormat="0" applyAlignment="0" applyProtection="0"/>
    <xf numFmtId="0" fontId="25" fillId="12" borderId="75" applyNumberFormat="0" applyAlignment="0" applyProtection="0"/>
    <xf numFmtId="0" fontId="13" fillId="28" borderId="36" applyNumberFormat="0" applyFont="0" applyAlignment="0" applyProtection="0"/>
    <xf numFmtId="0" fontId="25" fillId="12" borderId="31" applyNumberFormat="0" applyAlignment="0" applyProtection="0"/>
    <xf numFmtId="0" fontId="25" fillId="12" borderId="31" applyNumberFormat="0" applyAlignment="0" applyProtection="0"/>
    <xf numFmtId="0" fontId="18" fillId="25" borderId="67" applyNumberFormat="0" applyAlignment="0" applyProtection="0"/>
    <xf numFmtId="0" fontId="28" fillId="25" borderId="61" applyNumberFormat="0" applyAlignment="0" applyProtection="0"/>
    <xf numFmtId="0" fontId="13" fillId="28" borderId="32" applyNumberFormat="0" applyFont="0" applyAlignment="0" applyProtection="0"/>
    <xf numFmtId="0" fontId="18" fillId="25" borderId="67" applyNumberFormat="0" applyAlignment="0" applyProtection="0"/>
    <xf numFmtId="0" fontId="18" fillId="25" borderId="51" applyNumberFormat="0" applyAlignment="0" applyProtection="0"/>
    <xf numFmtId="0" fontId="25" fillId="12" borderId="31" applyNumberFormat="0" applyAlignment="0" applyProtection="0"/>
    <xf numFmtId="0" fontId="30" fillId="0" borderId="62" applyNumberFormat="0" applyFill="0" applyAlignment="0" applyProtection="0"/>
    <xf numFmtId="0" fontId="13" fillId="28" borderId="32" applyNumberFormat="0" applyFont="0" applyAlignment="0" applyProtection="0"/>
    <xf numFmtId="0" fontId="28" fillId="25" borderId="53" applyNumberFormat="0" applyAlignment="0" applyProtection="0"/>
    <xf numFmtId="0" fontId="13" fillId="28" borderId="32" applyNumberFormat="0" applyFont="0" applyAlignment="0" applyProtection="0"/>
    <xf numFmtId="0" fontId="25" fillId="12" borderId="67" applyNumberFormat="0" applyAlignment="0" applyProtection="0"/>
    <xf numFmtId="0" fontId="30" fillId="0" borderId="38" applyNumberFormat="0" applyFill="0" applyAlignment="0" applyProtection="0"/>
    <xf numFmtId="0" fontId="13" fillId="28" borderId="36" applyNumberFormat="0" applyFont="0" applyAlignment="0" applyProtection="0"/>
    <xf numFmtId="0" fontId="13" fillId="28" borderId="36" applyNumberFormat="0" applyFont="0" applyAlignment="0" applyProtection="0"/>
    <xf numFmtId="0" fontId="18" fillId="25" borderId="35" applyNumberFormat="0" applyAlignment="0" applyProtection="0"/>
    <xf numFmtId="0" fontId="18" fillId="25" borderId="35" applyNumberFormat="0" applyAlignment="0" applyProtection="0"/>
    <xf numFmtId="0" fontId="25" fillId="12" borderId="35" applyNumberFormat="0" applyAlignment="0" applyProtection="0"/>
    <xf numFmtId="0" fontId="18" fillId="25" borderId="35" applyNumberFormat="0" applyAlignment="0" applyProtection="0"/>
    <xf numFmtId="0" fontId="25" fillId="12" borderId="35" applyNumberFormat="0" applyAlignment="0" applyProtection="0"/>
    <xf numFmtId="0" fontId="30" fillId="0" borderId="38" applyNumberFormat="0" applyFill="0" applyAlignment="0" applyProtection="0"/>
    <xf numFmtId="0" fontId="13" fillId="28" borderId="36" applyNumberFormat="0" applyFont="0" applyAlignment="0" applyProtection="0"/>
    <xf numFmtId="0" fontId="13" fillId="28" borderId="36" applyNumberFormat="0" applyFont="0" applyAlignment="0" applyProtection="0"/>
    <xf numFmtId="0" fontId="28" fillId="25" borderId="37" applyNumberFormat="0" applyAlignment="0" applyProtection="0"/>
    <xf numFmtId="0" fontId="25" fillId="12" borderId="35" applyNumberFormat="0" applyAlignment="0" applyProtection="0"/>
    <xf numFmtId="0" fontId="30" fillId="0" borderId="38" applyNumberFormat="0" applyFill="0" applyAlignment="0" applyProtection="0"/>
    <xf numFmtId="0" fontId="13" fillId="28" borderId="36" applyNumberFormat="0" applyFont="0" applyAlignment="0" applyProtection="0"/>
    <xf numFmtId="0" fontId="13" fillId="28" borderId="36" applyNumberFormat="0" applyFont="0" applyAlignment="0" applyProtection="0"/>
    <xf numFmtId="0" fontId="28" fillId="25" borderId="37" applyNumberFormat="0" applyAlignment="0" applyProtection="0"/>
    <xf numFmtId="0" fontId="30" fillId="0" borderId="38" applyNumberFormat="0" applyFill="0" applyAlignment="0" applyProtection="0"/>
    <xf numFmtId="0" fontId="13" fillId="28" borderId="36" applyNumberFormat="0" applyFont="0" applyAlignment="0" applyProtection="0"/>
    <xf numFmtId="0" fontId="28" fillId="25" borderId="37" applyNumberFormat="0" applyAlignment="0" applyProtection="0"/>
    <xf numFmtId="0" fontId="13" fillId="28" borderId="44" applyNumberFormat="0" applyFont="0" applyAlignment="0" applyProtection="0"/>
    <xf numFmtId="0" fontId="13" fillId="28" borderId="36" applyNumberFormat="0" applyFont="0" applyAlignment="0" applyProtection="0"/>
    <xf numFmtId="0" fontId="30" fillId="0" borderId="46" applyNumberFormat="0" applyFill="0" applyAlignment="0" applyProtection="0"/>
    <xf numFmtId="0" fontId="18" fillId="25" borderId="35" applyNumberFormat="0" applyAlignment="0" applyProtection="0"/>
    <xf numFmtId="0" fontId="13" fillId="28" borderId="36" applyNumberFormat="0" applyFont="0" applyAlignment="0" applyProtection="0"/>
    <xf numFmtId="0" fontId="28" fillId="25" borderId="37" applyNumberFormat="0" applyAlignment="0" applyProtection="0"/>
    <xf numFmtId="0" fontId="30" fillId="0" borderId="38" applyNumberFormat="0" applyFill="0" applyAlignment="0" applyProtection="0"/>
    <xf numFmtId="0" fontId="25" fillId="12" borderId="35" applyNumberFormat="0" applyAlignment="0" applyProtection="0"/>
    <xf numFmtId="0" fontId="13" fillId="28" borderId="36" applyNumberFormat="0" applyFont="0" applyAlignment="0" applyProtection="0"/>
    <xf numFmtId="0" fontId="13" fillId="28" borderId="36" applyNumberFormat="0" applyFont="0" applyAlignment="0" applyProtection="0"/>
    <xf numFmtId="0" fontId="28" fillId="25" borderId="37" applyNumberFormat="0" applyAlignment="0" applyProtection="0"/>
    <xf numFmtId="0" fontId="30" fillId="0" borderId="38" applyNumberFormat="0" applyFill="0" applyAlignment="0" applyProtection="0"/>
    <xf numFmtId="0" fontId="30" fillId="0" borderId="54" applyNumberFormat="0" applyFill="0" applyAlignment="0" applyProtection="0"/>
    <xf numFmtId="0" fontId="13" fillId="28" borderId="36" applyNumberFormat="0" applyFont="0" applyAlignment="0" applyProtection="0"/>
    <xf numFmtId="0" fontId="30" fillId="0" borderId="38" applyNumberFormat="0" applyFill="0" applyAlignment="0" applyProtection="0"/>
    <xf numFmtId="0" fontId="18" fillId="25" borderId="35" applyNumberFormat="0" applyAlignment="0" applyProtection="0"/>
    <xf numFmtId="0" fontId="18" fillId="25" borderId="35" applyNumberFormat="0" applyAlignment="0" applyProtection="0"/>
    <xf numFmtId="0" fontId="13" fillId="28" borderId="36" applyNumberFormat="0" applyFont="0" applyAlignment="0" applyProtection="0"/>
    <xf numFmtId="0" fontId="25" fillId="12" borderId="35" applyNumberFormat="0" applyAlignment="0" applyProtection="0"/>
    <xf numFmtId="0" fontId="28" fillId="25" borderId="37" applyNumberFormat="0" applyAlignment="0" applyProtection="0"/>
    <xf numFmtId="0" fontId="13" fillId="28" borderId="36" applyNumberFormat="0" applyFont="0" applyAlignment="0" applyProtection="0"/>
    <xf numFmtId="0" fontId="28" fillId="25" borderId="37" applyNumberFormat="0" applyAlignment="0" applyProtection="0"/>
    <xf numFmtId="0" fontId="30" fillId="0" borderId="38" applyNumberFormat="0" applyFill="0" applyAlignment="0" applyProtection="0"/>
    <xf numFmtId="0" fontId="25" fillId="12" borderId="35" applyNumberFormat="0" applyAlignment="0" applyProtection="0"/>
    <xf numFmtId="0" fontId="30" fillId="0" borderId="46" applyNumberFormat="0" applyFill="0" applyAlignment="0" applyProtection="0"/>
    <xf numFmtId="0" fontId="13" fillId="28" borderId="36" applyNumberFormat="0" applyFont="0" applyAlignment="0" applyProtection="0"/>
    <xf numFmtId="0" fontId="13" fillId="28" borderId="36" applyNumberFormat="0" applyFont="0" applyAlignment="0" applyProtection="0"/>
    <xf numFmtId="0" fontId="28" fillId="25" borderId="45" applyNumberFormat="0" applyAlignment="0" applyProtection="0"/>
    <xf numFmtId="0" fontId="18" fillId="25" borderId="42" applyNumberFormat="0" applyAlignment="0" applyProtection="0"/>
    <xf numFmtId="0" fontId="25" fillId="12" borderId="42" applyNumberForma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13" fillId="28" borderId="39" applyNumberFormat="0" applyFont="0" applyAlignment="0" applyProtection="0"/>
    <xf numFmtId="0" fontId="13" fillId="28" borderId="39" applyNumberFormat="0" applyFont="0" applyAlignment="0" applyProtection="0"/>
    <xf numFmtId="0" fontId="30" fillId="0" borderId="41" applyNumberFormat="0" applyFill="0" applyAlignment="0" applyProtection="0"/>
    <xf numFmtId="0" fontId="13" fillId="28" borderId="39" applyNumberFormat="0" applyFont="0" applyAlignment="0" applyProtection="0"/>
    <xf numFmtId="0" fontId="18" fillId="25" borderId="42" applyNumberFormat="0" applyAlignment="0" applyProtection="0"/>
    <xf numFmtId="0" fontId="30" fillId="0" borderId="49" applyNumberFormat="0" applyFill="0" applyAlignment="0" applyProtection="0"/>
    <xf numFmtId="0" fontId="13" fillId="28" borderId="68" applyNumberFormat="0" applyFont="0" applyAlignment="0" applyProtection="0"/>
    <xf numFmtId="0" fontId="13" fillId="28" borderId="39" applyNumberFormat="0" applyFont="0" applyAlignment="0" applyProtection="0"/>
    <xf numFmtId="0" fontId="25" fillId="12" borderId="42" applyNumberFormat="0" applyAlignment="0" applyProtection="0"/>
    <xf numFmtId="0" fontId="28" fillId="25" borderId="40" applyNumberFormat="0" applyAlignment="0" applyProtection="0"/>
    <xf numFmtId="0" fontId="25" fillId="12" borderId="42" applyNumberFormat="0" applyAlignment="0" applyProtection="0"/>
    <xf numFmtId="0" fontId="18" fillId="25" borderId="42" applyNumberFormat="0" applyAlignment="0" applyProtection="0"/>
    <xf numFmtId="0" fontId="18" fillId="25" borderId="42" applyNumberFormat="0" applyAlignment="0" applyProtection="0"/>
    <xf numFmtId="0" fontId="25" fillId="12" borderId="42" applyNumberFormat="0" applyAlignment="0" applyProtection="0"/>
    <xf numFmtId="0" fontId="18" fillId="25" borderId="42" applyNumberForma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25" fillId="12" borderId="42" applyNumberFormat="0" applyAlignment="0" applyProtection="0"/>
    <xf numFmtId="0" fontId="13" fillId="28" borderId="39" applyNumberFormat="0" applyFon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28" fillId="25" borderId="48" applyNumberFormat="0" applyAlignment="0" applyProtection="0"/>
    <xf numFmtId="0" fontId="13" fillId="28" borderId="39" applyNumberFormat="0" applyFont="0" applyAlignment="0" applyProtection="0"/>
    <xf numFmtId="0" fontId="25" fillId="12" borderId="91" applyNumberFormat="0" applyAlignment="0" applyProtection="0"/>
    <xf numFmtId="0" fontId="28" fillId="25" borderId="40" applyNumberFormat="0" applyAlignment="0" applyProtection="0"/>
    <xf numFmtId="0" fontId="30" fillId="0" borderId="41" applyNumberFormat="0" applyFill="0" applyAlignment="0" applyProtection="0"/>
    <xf numFmtId="0" fontId="13" fillId="28" borderId="39" applyNumberFormat="0" applyFont="0" applyAlignment="0" applyProtection="0"/>
    <xf numFmtId="0" fontId="13" fillId="28" borderId="39" applyNumberFormat="0" applyFont="0" applyAlignment="0" applyProtection="0"/>
    <xf numFmtId="0" fontId="18" fillId="25" borderId="42" applyNumberFormat="0" applyAlignment="0" applyProtection="0"/>
    <xf numFmtId="0" fontId="18" fillId="25" borderId="42" applyNumberFormat="0" applyAlignment="0" applyProtection="0"/>
    <xf numFmtId="0" fontId="25" fillId="12" borderId="42" applyNumberFormat="0" applyAlignment="0" applyProtection="0"/>
    <xf numFmtId="0" fontId="18" fillId="25" borderId="42" applyNumberFormat="0" applyAlignment="0" applyProtection="0"/>
    <xf numFmtId="0" fontId="25" fillId="12" borderId="42" applyNumberFormat="0" applyAlignment="0" applyProtection="0"/>
    <xf numFmtId="0" fontId="30" fillId="0" borderId="41" applyNumberFormat="0" applyFill="0" applyAlignment="0" applyProtection="0"/>
    <xf numFmtId="0" fontId="13" fillId="28" borderId="39" applyNumberFormat="0" applyFont="0" applyAlignment="0" applyProtection="0"/>
    <xf numFmtId="0" fontId="13" fillId="28" borderId="39" applyNumberFormat="0" applyFont="0" applyAlignment="0" applyProtection="0"/>
    <xf numFmtId="0" fontId="28" fillId="25" borderId="40" applyNumberFormat="0" applyAlignment="0" applyProtection="0"/>
    <xf numFmtId="0" fontId="25" fillId="12" borderId="42" applyNumberFormat="0" applyAlignment="0" applyProtection="0"/>
    <xf numFmtId="0" fontId="30" fillId="0" borderId="41" applyNumberFormat="0" applyFill="0" applyAlignment="0" applyProtection="0"/>
    <xf numFmtId="0" fontId="13" fillId="28" borderId="39" applyNumberFormat="0" applyFon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13" fillId="28" borderId="39" applyNumberFormat="0" applyFont="0" applyAlignment="0" applyProtection="0"/>
    <xf numFmtId="0" fontId="28" fillId="25" borderId="40" applyNumberFormat="0" applyAlignment="0" applyProtection="0"/>
    <xf numFmtId="0" fontId="13" fillId="28" borderId="47" applyNumberFormat="0" applyFont="0" applyAlignment="0" applyProtection="0"/>
    <xf numFmtId="0" fontId="13" fillId="28" borderId="39" applyNumberFormat="0" applyFont="0" applyAlignment="0" applyProtection="0"/>
    <xf numFmtId="0" fontId="28" fillId="25" borderId="80" applyNumberFormat="0" applyAlignment="0" applyProtection="0"/>
    <xf numFmtId="0" fontId="18" fillId="25" borderId="42" applyNumberForma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25" fillId="12" borderId="42" applyNumberFormat="0" applyAlignment="0" applyProtection="0"/>
    <xf numFmtId="0" fontId="13" fillId="28" borderId="39" applyNumberFormat="0" applyFon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25" fillId="12" borderId="50" applyNumberFormat="0" applyAlignment="0" applyProtection="0"/>
    <xf numFmtId="0" fontId="13" fillId="28" borderId="39" applyNumberFormat="0" applyFont="0" applyAlignment="0" applyProtection="0"/>
    <xf numFmtId="0" fontId="13" fillId="28" borderId="47" applyNumberFormat="0" applyFont="0" applyAlignment="0" applyProtection="0"/>
    <xf numFmtId="0" fontId="30" fillId="0" borderId="41" applyNumberFormat="0" applyFill="0" applyAlignment="0" applyProtection="0"/>
    <xf numFmtId="0" fontId="18" fillId="25" borderId="42" applyNumberFormat="0" applyAlignment="0" applyProtection="0"/>
    <xf numFmtId="0" fontId="18" fillId="25" borderId="42" applyNumberFormat="0" applyAlignment="0" applyProtection="0"/>
    <xf numFmtId="0" fontId="13" fillId="28" borderId="39" applyNumberFormat="0" applyFont="0" applyAlignment="0" applyProtection="0"/>
    <xf numFmtId="0" fontId="25" fillId="12" borderId="42" applyNumberFormat="0" applyAlignment="0" applyProtection="0"/>
    <xf numFmtId="0" fontId="28" fillId="25" borderId="40" applyNumberForma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25" fillId="12" borderId="42" applyNumberFormat="0" applyAlignment="0" applyProtection="0"/>
    <xf numFmtId="0" fontId="18" fillId="25" borderId="50" applyNumberFormat="0" applyAlignment="0" applyProtection="0"/>
    <xf numFmtId="0" fontId="13" fillId="28" borderId="39" applyNumberFormat="0" applyFont="0" applyAlignment="0" applyProtection="0"/>
    <xf numFmtId="0" fontId="13" fillId="28" borderId="39" applyNumberFormat="0" applyFont="0" applyAlignment="0" applyProtection="0"/>
    <xf numFmtId="0" fontId="18" fillId="25" borderId="43" applyNumberFormat="0" applyAlignment="0" applyProtection="0"/>
    <xf numFmtId="0" fontId="18" fillId="25" borderId="43" applyNumberFormat="0" applyAlignment="0" applyProtection="0"/>
    <xf numFmtId="0" fontId="25" fillId="12" borderId="43" applyNumberForma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13" fillId="28" borderId="44" applyNumberFormat="0" applyFont="0" applyAlignment="0" applyProtection="0"/>
    <xf numFmtId="0" fontId="13" fillId="28" borderId="44" applyNumberFormat="0" applyFont="0" applyAlignment="0" applyProtection="0"/>
    <xf numFmtId="0" fontId="30" fillId="0" borderId="46" applyNumberFormat="0" applyFill="0" applyAlignment="0" applyProtection="0"/>
    <xf numFmtId="0" fontId="13" fillId="28" borderId="44" applyNumberFormat="0" applyFont="0" applyAlignment="0" applyProtection="0"/>
    <xf numFmtId="0" fontId="18" fillId="25" borderId="43" applyNumberFormat="0" applyAlignment="0" applyProtection="0"/>
    <xf numFmtId="0" fontId="13" fillId="28" borderId="60" applyNumberFormat="0" applyFont="0" applyAlignment="0" applyProtection="0"/>
    <xf numFmtId="0" fontId="13" fillId="28" borderId="44" applyNumberFormat="0" applyFont="0" applyAlignment="0" applyProtection="0"/>
    <xf numFmtId="0" fontId="25" fillId="12" borderId="43" applyNumberFormat="0" applyAlignment="0" applyProtection="0"/>
    <xf numFmtId="0" fontId="28" fillId="25" borderId="45" applyNumberFormat="0" applyAlignment="0" applyProtection="0"/>
    <xf numFmtId="0" fontId="25" fillId="12" borderId="43" applyNumberFormat="0" applyAlignment="0" applyProtection="0"/>
    <xf numFmtId="0" fontId="18" fillId="25" borderId="43" applyNumberFormat="0" applyAlignment="0" applyProtection="0"/>
    <xf numFmtId="0" fontId="18" fillId="25" borderId="43" applyNumberFormat="0" applyAlignment="0" applyProtection="0"/>
    <xf numFmtId="0" fontId="25" fillId="12" borderId="43" applyNumberFormat="0" applyAlignment="0" applyProtection="0"/>
    <xf numFmtId="0" fontId="18" fillId="25" borderId="43" applyNumberForma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25" fillId="12" borderId="43" applyNumberFormat="0" applyAlignment="0" applyProtection="0"/>
    <xf numFmtId="0" fontId="13" fillId="28" borderId="44" applyNumberFormat="0" applyFon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30" fillId="0" borderId="54" applyNumberFormat="0" applyFill="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13" fillId="28" borderId="44" applyNumberFormat="0" applyFont="0" applyAlignment="0" applyProtection="0"/>
    <xf numFmtId="0" fontId="13" fillId="28" borderId="44" applyNumberFormat="0" applyFont="0" applyAlignment="0" applyProtection="0"/>
    <xf numFmtId="0" fontId="18" fillId="25" borderId="43" applyNumberFormat="0" applyAlignment="0" applyProtection="0"/>
    <xf numFmtId="0" fontId="18" fillId="25" borderId="43" applyNumberFormat="0" applyAlignment="0" applyProtection="0"/>
    <xf numFmtId="0" fontId="25" fillId="12" borderId="43" applyNumberFormat="0" applyAlignment="0" applyProtection="0"/>
    <xf numFmtId="0" fontId="18" fillId="25" borderId="43" applyNumberFormat="0" applyAlignment="0" applyProtection="0"/>
    <xf numFmtId="0" fontId="25" fillId="12" borderId="43" applyNumberFormat="0" applyAlignment="0" applyProtection="0"/>
    <xf numFmtId="0" fontId="30" fillId="0" borderId="46" applyNumberFormat="0" applyFill="0" applyAlignment="0" applyProtection="0"/>
    <xf numFmtId="0" fontId="13" fillId="28" borderId="44" applyNumberFormat="0" applyFont="0" applyAlignment="0" applyProtection="0"/>
    <xf numFmtId="0" fontId="13" fillId="28" borderId="44" applyNumberFormat="0" applyFont="0" applyAlignment="0" applyProtection="0"/>
    <xf numFmtId="0" fontId="28" fillId="25" borderId="45" applyNumberFormat="0" applyAlignment="0" applyProtection="0"/>
    <xf numFmtId="0" fontId="25" fillId="12" borderId="43" applyNumberFormat="0" applyAlignment="0" applyProtection="0"/>
    <xf numFmtId="0" fontId="30" fillId="0" borderId="46" applyNumberFormat="0" applyFill="0" applyAlignment="0" applyProtection="0"/>
    <xf numFmtId="0" fontId="13" fillId="28" borderId="44" applyNumberFormat="0" applyFon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13" fillId="28" borderId="44" applyNumberFormat="0" applyFont="0" applyAlignment="0" applyProtection="0"/>
    <xf numFmtId="0" fontId="28" fillId="25" borderId="45" applyNumberFormat="0" applyAlignment="0" applyProtection="0"/>
    <xf numFmtId="0" fontId="28" fillId="25" borderId="53" applyNumberFormat="0" applyAlignment="0" applyProtection="0"/>
    <xf numFmtId="0" fontId="13" fillId="28" borderId="44" applyNumberFormat="0" applyFont="0" applyAlignment="0" applyProtection="0"/>
    <xf numFmtId="0" fontId="25" fillId="12" borderId="59" applyNumberFormat="0" applyAlignment="0" applyProtection="0"/>
    <xf numFmtId="0" fontId="18" fillId="25" borderId="43" applyNumberForma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25" fillId="12" borderId="43" applyNumberFormat="0" applyAlignment="0" applyProtection="0"/>
    <xf numFmtId="0" fontId="13" fillId="28" borderId="44" applyNumberFormat="0" applyFon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13" fillId="28" borderId="52" applyNumberFormat="0" applyFont="0" applyAlignment="0" applyProtection="0"/>
    <xf numFmtId="0" fontId="13" fillId="28" borderId="44" applyNumberFormat="0" applyFont="0" applyAlignment="0" applyProtection="0"/>
    <xf numFmtId="0" fontId="30" fillId="0" borderId="78" applyNumberFormat="0" applyFill="0" applyAlignment="0" applyProtection="0"/>
    <xf numFmtId="0" fontId="30" fillId="0" borderId="46" applyNumberFormat="0" applyFill="0" applyAlignment="0" applyProtection="0"/>
    <xf numFmtId="0" fontId="18" fillId="25" borderId="43" applyNumberFormat="0" applyAlignment="0" applyProtection="0"/>
    <xf numFmtId="0" fontId="18" fillId="25" borderId="43" applyNumberFormat="0" applyAlignment="0" applyProtection="0"/>
    <xf numFmtId="0" fontId="13" fillId="28" borderId="44" applyNumberFormat="0" applyFont="0" applyAlignment="0" applyProtection="0"/>
    <xf numFmtId="0" fontId="25" fillId="12" borderId="43" applyNumberFormat="0" applyAlignment="0" applyProtection="0"/>
    <xf numFmtId="0" fontId="28" fillId="25" borderId="45" applyNumberForma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25" fillId="12" borderId="43" applyNumberFormat="0" applyAlignment="0" applyProtection="0"/>
    <xf numFmtId="0" fontId="25" fillId="12" borderId="51" applyNumberFormat="0" applyAlignment="0" applyProtection="0"/>
    <xf numFmtId="0" fontId="13" fillId="28" borderId="44" applyNumberFormat="0" applyFont="0" applyAlignment="0" applyProtection="0"/>
    <xf numFmtId="0" fontId="13" fillId="28" borderId="52" applyNumberFormat="0" applyFont="0" applyAlignment="0" applyProtection="0"/>
    <xf numFmtId="0" fontId="13" fillId="28" borderId="44" applyNumberFormat="0" applyFont="0" applyAlignment="0" applyProtection="0"/>
    <xf numFmtId="0" fontId="18" fillId="25" borderId="51" applyNumberFormat="0" applyAlignment="0" applyProtection="0"/>
    <xf numFmtId="0" fontId="18" fillId="25" borderId="50" applyNumberFormat="0" applyAlignment="0" applyProtection="0"/>
    <xf numFmtId="0" fontId="25" fillId="12" borderId="50" applyNumberForma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13" fillId="28" borderId="47" applyNumberFormat="0" applyFont="0" applyAlignment="0" applyProtection="0"/>
    <xf numFmtId="0" fontId="13" fillId="28" borderId="47" applyNumberFormat="0" applyFont="0" applyAlignment="0" applyProtection="0"/>
    <xf numFmtId="0" fontId="30" fillId="0" borderId="49" applyNumberFormat="0" applyFill="0" applyAlignment="0" applyProtection="0"/>
    <xf numFmtId="0" fontId="13" fillId="28" borderId="47" applyNumberFormat="0" applyFont="0" applyAlignment="0" applyProtection="0"/>
    <xf numFmtId="0" fontId="18" fillId="25" borderId="50" applyNumberFormat="0" applyAlignment="0" applyProtection="0"/>
    <xf numFmtId="0" fontId="18" fillId="25" borderId="66" applyNumberFormat="0" applyAlignment="0" applyProtection="0"/>
    <xf numFmtId="0" fontId="13" fillId="28" borderId="47" applyNumberFormat="0" applyFont="0" applyAlignment="0" applyProtection="0"/>
    <xf numFmtId="0" fontId="25" fillId="12" borderId="50" applyNumberFormat="0" applyAlignment="0" applyProtection="0"/>
    <xf numFmtId="0" fontId="28" fillId="25" borderId="48" applyNumberFormat="0" applyAlignment="0" applyProtection="0"/>
    <xf numFmtId="0" fontId="25" fillId="12" borderId="50" applyNumberFormat="0" applyAlignment="0" applyProtection="0"/>
    <xf numFmtId="0" fontId="18" fillId="25" borderId="50" applyNumberFormat="0" applyAlignment="0" applyProtection="0"/>
    <xf numFmtId="0" fontId="18" fillId="25" borderId="50" applyNumberFormat="0" applyAlignment="0" applyProtection="0"/>
    <xf numFmtId="0" fontId="25" fillId="12" borderId="50" applyNumberFormat="0" applyAlignment="0" applyProtection="0"/>
    <xf numFmtId="0" fontId="18" fillId="25" borderId="50" applyNumberForma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25" fillId="12" borderId="50" applyNumberFormat="0" applyAlignment="0" applyProtection="0"/>
    <xf numFmtId="0" fontId="13" fillId="28" borderId="47" applyNumberFormat="0" applyFon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30" fillId="0" borderId="57" applyNumberFormat="0" applyFill="0" applyAlignment="0" applyProtection="0"/>
    <xf numFmtId="0" fontId="13" fillId="28" borderId="47" applyNumberFormat="0" applyFont="0" applyAlignment="0" applyProtection="0"/>
    <xf numFmtId="0" fontId="25" fillId="12" borderId="74" applyNumberFormat="0" applyAlignment="0" applyProtection="0"/>
    <xf numFmtId="0" fontId="28" fillId="25" borderId="48" applyNumberFormat="0" applyAlignment="0" applyProtection="0"/>
    <xf numFmtId="0" fontId="30" fillId="0" borderId="49" applyNumberFormat="0" applyFill="0" applyAlignment="0" applyProtection="0"/>
    <xf numFmtId="0" fontId="13" fillId="28" borderId="47" applyNumberFormat="0" applyFont="0" applyAlignment="0" applyProtection="0"/>
    <xf numFmtId="0" fontId="13" fillId="28" borderId="47" applyNumberFormat="0" applyFont="0" applyAlignment="0" applyProtection="0"/>
    <xf numFmtId="0" fontId="18" fillId="25" borderId="50" applyNumberFormat="0" applyAlignment="0" applyProtection="0"/>
    <xf numFmtId="0" fontId="18" fillId="25" borderId="50" applyNumberFormat="0" applyAlignment="0" applyProtection="0"/>
    <xf numFmtId="0" fontId="25" fillId="12" borderId="50" applyNumberFormat="0" applyAlignment="0" applyProtection="0"/>
    <xf numFmtId="0" fontId="18" fillId="25" borderId="50" applyNumberFormat="0" applyAlignment="0" applyProtection="0"/>
    <xf numFmtId="0" fontId="25" fillId="12" borderId="50" applyNumberFormat="0" applyAlignment="0" applyProtection="0"/>
    <xf numFmtId="0" fontId="30" fillId="0" borderId="49" applyNumberFormat="0" applyFill="0" applyAlignment="0" applyProtection="0"/>
    <xf numFmtId="0" fontId="13" fillId="28" borderId="47" applyNumberFormat="0" applyFont="0" applyAlignment="0" applyProtection="0"/>
    <xf numFmtId="0" fontId="13" fillId="28" borderId="47" applyNumberFormat="0" applyFont="0" applyAlignment="0" applyProtection="0"/>
    <xf numFmtId="0" fontId="28" fillId="25" borderId="48" applyNumberFormat="0" applyAlignment="0" applyProtection="0"/>
    <xf numFmtId="0" fontId="25" fillId="12" borderId="50" applyNumberFormat="0" applyAlignment="0" applyProtection="0"/>
    <xf numFmtId="0" fontId="30" fillId="0" borderId="49" applyNumberFormat="0" applyFill="0" applyAlignment="0" applyProtection="0"/>
    <xf numFmtId="0" fontId="13" fillId="28" borderId="47" applyNumberFormat="0" applyFon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13" fillId="28" borderId="47" applyNumberFormat="0" applyFont="0" applyAlignment="0" applyProtection="0"/>
    <xf numFmtId="0" fontId="28" fillId="25" borderId="48" applyNumberFormat="0" applyAlignment="0" applyProtection="0"/>
    <xf numFmtId="0" fontId="13" fillId="28" borderId="92" applyNumberFormat="0" applyFont="0" applyAlignment="0" applyProtection="0"/>
    <xf numFmtId="0" fontId="13" fillId="28" borderId="47" applyNumberFormat="0" applyFont="0" applyAlignment="0" applyProtection="0"/>
    <xf numFmtId="0" fontId="25" fillId="12" borderId="66" applyNumberFormat="0" applyAlignment="0" applyProtection="0"/>
    <xf numFmtId="0" fontId="18" fillId="25" borderId="50" applyNumberForma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25" fillId="12" borderId="50" applyNumberFormat="0" applyAlignment="0" applyProtection="0"/>
    <xf numFmtId="0" fontId="13" fillId="28" borderId="47" applyNumberFormat="0" applyFon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18" fillId="25" borderId="91" applyNumberFormat="0" applyAlignment="0" applyProtection="0"/>
    <xf numFmtId="0" fontId="13" fillId="28" borderId="47" applyNumberFormat="0" applyFont="0" applyAlignment="0" applyProtection="0"/>
    <xf numFmtId="0" fontId="13" fillId="28" borderId="55" applyNumberFormat="0" applyFont="0" applyAlignment="0" applyProtection="0"/>
    <xf numFmtId="0" fontId="30" fillId="0" borderId="49" applyNumberFormat="0" applyFill="0" applyAlignment="0" applyProtection="0"/>
    <xf numFmtId="0" fontId="18" fillId="25" borderId="50" applyNumberFormat="0" applyAlignment="0" applyProtection="0"/>
    <xf numFmtId="0" fontId="18" fillId="25" borderId="50" applyNumberFormat="0" applyAlignment="0" applyProtection="0"/>
    <xf numFmtId="0" fontId="13" fillId="28" borderId="47" applyNumberFormat="0" applyFont="0" applyAlignment="0" applyProtection="0"/>
    <xf numFmtId="0" fontId="25" fillId="12" borderId="50" applyNumberFormat="0" applyAlignment="0" applyProtection="0"/>
    <xf numFmtId="0" fontId="28" fillId="25" borderId="48" applyNumberForma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25" fillId="12" borderId="50" applyNumberFormat="0" applyAlignment="0" applyProtection="0"/>
    <xf numFmtId="0" fontId="18" fillId="25" borderId="83" applyNumberFormat="0" applyAlignment="0" applyProtection="0"/>
    <xf numFmtId="0" fontId="13" fillId="28" borderId="47" applyNumberFormat="0" applyFont="0" applyAlignment="0" applyProtection="0"/>
    <xf numFmtId="0" fontId="28" fillId="25" borderId="56" applyNumberFormat="0" applyAlignment="0" applyProtection="0"/>
    <xf numFmtId="0" fontId="13" fillId="28" borderId="47" applyNumberFormat="0" applyFont="0" applyAlignment="0" applyProtection="0"/>
    <xf numFmtId="0" fontId="13" fillId="28" borderId="63" applyNumberFormat="0" applyFon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13" fillId="28" borderId="52" applyNumberFormat="0" applyFont="0" applyAlignment="0" applyProtection="0"/>
    <xf numFmtId="0" fontId="13" fillId="28" borderId="52" applyNumberFormat="0" applyFont="0" applyAlignment="0" applyProtection="0"/>
    <xf numFmtId="0" fontId="30" fillId="0" borderId="54" applyNumberFormat="0" applyFill="0" applyAlignment="0" applyProtection="0"/>
    <xf numFmtId="0" fontId="13" fillId="28" borderId="52" applyNumberFormat="0" applyFont="0" applyAlignment="0" applyProtection="0"/>
    <xf numFmtId="0" fontId="18" fillId="25" borderId="51" applyNumberFormat="0" applyAlignment="0" applyProtection="0"/>
    <xf numFmtId="0" fontId="18" fillId="25" borderId="59" applyNumberFormat="0" applyAlignment="0" applyProtection="0"/>
    <xf numFmtId="0" fontId="30" fillId="0" borderId="70" applyNumberFormat="0" applyFill="0" applyAlignment="0" applyProtection="0"/>
    <xf numFmtId="0" fontId="13" fillId="28" borderId="52" applyNumberFormat="0" applyFont="0" applyAlignment="0" applyProtection="0"/>
    <xf numFmtId="0" fontId="25" fillId="12" borderId="51" applyNumberFormat="0" applyAlignment="0" applyProtection="0"/>
    <xf numFmtId="0" fontId="28" fillId="25" borderId="53" applyNumberFormat="0" applyAlignment="0" applyProtection="0"/>
    <xf numFmtId="0" fontId="25" fillId="12" borderId="51" applyNumberFormat="0" applyAlignment="0" applyProtection="0"/>
    <xf numFmtId="0" fontId="18" fillId="25" borderId="51" applyNumberFormat="0" applyAlignment="0" applyProtection="0"/>
    <xf numFmtId="0" fontId="18" fillId="25" borderId="51" applyNumberFormat="0" applyAlignment="0" applyProtection="0"/>
    <xf numFmtId="0" fontId="25" fillId="12" borderId="51" applyNumberFormat="0" applyAlignment="0" applyProtection="0"/>
    <xf numFmtId="0" fontId="18" fillId="25" borderId="51" applyNumberForma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25" fillId="12" borderId="51" applyNumberFormat="0" applyAlignment="0" applyProtection="0"/>
    <xf numFmtId="0" fontId="13" fillId="28" borderId="52" applyNumberFormat="0" applyFon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18" fillId="25" borderId="59" applyNumberFormat="0" applyAlignment="0" applyProtection="0"/>
    <xf numFmtId="0" fontId="13" fillId="28" borderId="52" applyNumberFormat="0" applyFont="0" applyAlignment="0" applyProtection="0"/>
    <xf numFmtId="0" fontId="30" fillId="0" borderId="62" applyNumberFormat="0" applyFill="0" applyAlignment="0" applyProtection="0"/>
    <xf numFmtId="0" fontId="28" fillId="25" borderId="53" applyNumberFormat="0" applyAlignment="0" applyProtection="0"/>
    <xf numFmtId="0" fontId="30" fillId="0" borderId="54" applyNumberFormat="0" applyFill="0" applyAlignment="0" applyProtection="0"/>
    <xf numFmtId="0" fontId="13" fillId="28" borderId="52" applyNumberFormat="0" applyFont="0" applyAlignment="0" applyProtection="0"/>
    <xf numFmtId="0" fontId="13" fillId="28" borderId="52" applyNumberFormat="0" applyFont="0" applyAlignment="0" applyProtection="0"/>
    <xf numFmtId="0" fontId="18" fillId="25" borderId="51" applyNumberFormat="0" applyAlignment="0" applyProtection="0"/>
    <xf numFmtId="0" fontId="18" fillId="25" borderId="51" applyNumberFormat="0" applyAlignment="0" applyProtection="0"/>
    <xf numFmtId="0" fontId="25" fillId="12" borderId="51" applyNumberFormat="0" applyAlignment="0" applyProtection="0"/>
    <xf numFmtId="0" fontId="18" fillId="25" borderId="51" applyNumberFormat="0" applyAlignment="0" applyProtection="0"/>
    <xf numFmtId="0" fontId="25" fillId="12" borderId="51" applyNumberFormat="0" applyAlignment="0" applyProtection="0"/>
    <xf numFmtId="0" fontId="30" fillId="0" borderId="54" applyNumberFormat="0" applyFill="0" applyAlignment="0" applyProtection="0"/>
    <xf numFmtId="0" fontId="13" fillId="28" borderId="52" applyNumberFormat="0" applyFont="0" applyAlignment="0" applyProtection="0"/>
    <xf numFmtId="0" fontId="13" fillId="28" borderId="52" applyNumberFormat="0" applyFont="0" applyAlignment="0" applyProtection="0"/>
    <xf numFmtId="0" fontId="28" fillId="25" borderId="53" applyNumberFormat="0" applyAlignment="0" applyProtection="0"/>
    <xf numFmtId="0" fontId="25" fillId="12" borderId="51" applyNumberFormat="0" applyAlignment="0" applyProtection="0"/>
    <xf numFmtId="0" fontId="30" fillId="0" borderId="54" applyNumberFormat="0" applyFill="0" applyAlignment="0" applyProtection="0"/>
    <xf numFmtId="0" fontId="13" fillId="28" borderId="52" applyNumberFormat="0" applyFon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13" fillId="28" borderId="52" applyNumberFormat="0" applyFont="0" applyAlignment="0" applyProtection="0"/>
    <xf numFmtId="0" fontId="28" fillId="25" borderId="53" applyNumberFormat="0" applyAlignment="0" applyProtection="0"/>
    <xf numFmtId="0" fontId="25" fillId="12" borderId="59" applyNumberFormat="0" applyAlignment="0" applyProtection="0"/>
    <xf numFmtId="0" fontId="13" fillId="28" borderId="52" applyNumberFormat="0" applyFont="0" applyAlignment="0" applyProtection="0"/>
    <xf numFmtId="0" fontId="28" fillId="25" borderId="61" applyNumberFormat="0" applyAlignment="0" applyProtection="0"/>
    <xf numFmtId="0" fontId="18" fillId="25" borderId="51" applyNumberForma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25" fillId="12" borderId="51" applyNumberFormat="0" applyAlignment="0" applyProtection="0"/>
    <xf numFmtId="0" fontId="13" fillId="28" borderId="52" applyNumberFormat="0" applyFon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13" fillId="28" borderId="52" applyNumberFormat="0" applyFont="0" applyAlignment="0" applyProtection="0"/>
    <xf numFmtId="0" fontId="13" fillId="28" borderId="60" applyNumberFormat="0" applyFont="0" applyAlignment="0" applyProtection="0"/>
    <xf numFmtId="0" fontId="30" fillId="0" borderId="54" applyNumberFormat="0" applyFill="0" applyAlignment="0" applyProtection="0"/>
    <xf numFmtId="0" fontId="18" fillId="25" borderId="51" applyNumberFormat="0" applyAlignment="0" applyProtection="0"/>
    <xf numFmtId="0" fontId="18" fillId="25" borderId="51" applyNumberFormat="0" applyAlignment="0" applyProtection="0"/>
    <xf numFmtId="0" fontId="13" fillId="28" borderId="52" applyNumberFormat="0" applyFont="0" applyAlignment="0" applyProtection="0"/>
    <xf numFmtId="0" fontId="25" fillId="12" borderId="51" applyNumberFormat="0" applyAlignment="0" applyProtection="0"/>
    <xf numFmtId="0" fontId="28" fillId="25" borderId="53" applyNumberForma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25" fillId="12" borderId="51" applyNumberFormat="0" applyAlignment="0" applyProtection="0"/>
    <xf numFmtId="0" fontId="13" fillId="28" borderId="52" applyNumberFormat="0" applyFont="0" applyAlignment="0" applyProtection="0"/>
    <xf numFmtId="0" fontId="25" fillId="12" borderId="59" applyNumberFormat="0" applyAlignment="0" applyProtection="0"/>
    <xf numFmtId="0" fontId="13" fillId="28" borderId="52" applyNumberFormat="0" applyFont="0" applyAlignment="0" applyProtection="0"/>
    <xf numFmtId="0" fontId="30" fillId="0" borderId="57" applyNumberFormat="0" applyFill="0" applyAlignment="0" applyProtection="0"/>
    <xf numFmtId="0" fontId="28" fillId="25" borderId="56" applyNumberFormat="0" applyAlignment="0" applyProtection="0"/>
    <xf numFmtId="0" fontId="13" fillId="28" borderId="55" applyNumberFormat="0" applyFont="0" applyAlignment="0" applyProtection="0"/>
    <xf numFmtId="0" fontId="25" fillId="12" borderId="58" applyNumberFormat="0" applyAlignment="0" applyProtection="0"/>
    <xf numFmtId="0" fontId="18" fillId="25" borderId="58" applyNumberFormat="0" applyAlignment="0" applyProtection="0"/>
    <xf numFmtId="0" fontId="18" fillId="25" borderId="58" applyNumberFormat="0" applyAlignment="0" applyProtection="0"/>
    <xf numFmtId="0" fontId="25" fillId="12" borderId="58" applyNumberForma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13" fillId="28" borderId="55" applyNumberFormat="0" applyFont="0" applyAlignment="0" applyProtection="0"/>
    <xf numFmtId="0" fontId="13" fillId="28" borderId="55" applyNumberFormat="0" applyFont="0" applyAlignment="0" applyProtection="0"/>
    <xf numFmtId="0" fontId="30" fillId="0" borderId="57" applyNumberFormat="0" applyFill="0" applyAlignment="0" applyProtection="0"/>
    <xf numFmtId="0" fontId="13" fillId="28" borderId="55" applyNumberFormat="0" applyFont="0" applyAlignment="0" applyProtection="0"/>
    <xf numFmtId="0" fontId="18" fillId="25" borderId="58" applyNumberFormat="0" applyAlignment="0" applyProtection="0"/>
    <xf numFmtId="0" fontId="13" fillId="28" borderId="71" applyNumberFormat="0" applyFont="0" applyAlignment="0" applyProtection="0"/>
    <xf numFmtId="0" fontId="18" fillId="25" borderId="74" applyNumberFormat="0" applyAlignment="0" applyProtection="0"/>
    <xf numFmtId="0" fontId="13" fillId="28" borderId="55" applyNumberFormat="0" applyFont="0" applyAlignment="0" applyProtection="0"/>
    <xf numFmtId="0" fontId="25" fillId="12" borderId="58" applyNumberFormat="0" applyAlignment="0" applyProtection="0"/>
    <xf numFmtId="0" fontId="28" fillId="25" borderId="56" applyNumberFormat="0" applyAlignment="0" applyProtection="0"/>
    <xf numFmtId="0" fontId="25" fillId="12" borderId="58" applyNumberFormat="0" applyAlignment="0" applyProtection="0"/>
    <xf numFmtId="0" fontId="18" fillId="25" borderId="58" applyNumberFormat="0" applyAlignment="0" applyProtection="0"/>
    <xf numFmtId="0" fontId="18" fillId="25" borderId="58" applyNumberFormat="0" applyAlignment="0" applyProtection="0"/>
    <xf numFmtId="0" fontId="25" fillId="12" borderId="58" applyNumberFormat="0" applyAlignment="0" applyProtection="0"/>
    <xf numFmtId="0" fontId="18" fillId="25" borderId="58" applyNumberForma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25" fillId="12" borderId="58" applyNumberFormat="0" applyAlignment="0" applyProtection="0"/>
    <xf numFmtId="0" fontId="13" fillId="28" borderId="55" applyNumberFormat="0" applyFon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13" fillId="28" borderId="63" applyNumberFormat="0" applyFont="0" applyAlignment="0" applyProtection="0"/>
    <xf numFmtId="0" fontId="13" fillId="28" borderId="55" applyNumberFormat="0" applyFont="0" applyAlignment="0" applyProtection="0"/>
    <xf numFmtId="0" fontId="30" fillId="0" borderId="65" applyNumberFormat="0" applyFill="0" applyAlignment="0" applyProtection="0"/>
    <xf numFmtId="0" fontId="28" fillId="25" borderId="56" applyNumberFormat="0" applyAlignment="0" applyProtection="0"/>
    <xf numFmtId="0" fontId="30" fillId="0" borderId="57" applyNumberFormat="0" applyFill="0" applyAlignment="0" applyProtection="0"/>
    <xf numFmtId="0" fontId="13" fillId="28" borderId="55" applyNumberFormat="0" applyFont="0" applyAlignment="0" applyProtection="0"/>
    <xf numFmtId="0" fontId="13" fillId="28" borderId="55" applyNumberFormat="0" applyFont="0" applyAlignment="0" applyProtection="0"/>
    <xf numFmtId="0" fontId="18" fillId="25" borderId="58" applyNumberFormat="0" applyAlignment="0" applyProtection="0"/>
    <xf numFmtId="0" fontId="18" fillId="25" borderId="58" applyNumberFormat="0" applyAlignment="0" applyProtection="0"/>
    <xf numFmtId="0" fontId="25" fillId="12" borderId="58" applyNumberFormat="0" applyAlignment="0" applyProtection="0"/>
    <xf numFmtId="0" fontId="18" fillId="25" borderId="58" applyNumberFormat="0" applyAlignment="0" applyProtection="0"/>
    <xf numFmtId="0" fontId="25" fillId="12" borderId="58" applyNumberFormat="0" applyAlignment="0" applyProtection="0"/>
    <xf numFmtId="0" fontId="30" fillId="0" borderId="57" applyNumberFormat="0" applyFill="0" applyAlignment="0" applyProtection="0"/>
    <xf numFmtId="0" fontId="13" fillId="28" borderId="55" applyNumberFormat="0" applyFont="0" applyAlignment="0" applyProtection="0"/>
    <xf numFmtId="0" fontId="13" fillId="28" borderId="55" applyNumberFormat="0" applyFont="0" applyAlignment="0" applyProtection="0"/>
    <xf numFmtId="0" fontId="28" fillId="25" borderId="56" applyNumberFormat="0" applyAlignment="0" applyProtection="0"/>
    <xf numFmtId="0" fontId="25" fillId="12" borderId="58" applyNumberFormat="0" applyAlignment="0" applyProtection="0"/>
    <xf numFmtId="0" fontId="30" fillId="0" borderId="57" applyNumberFormat="0" applyFill="0" applyAlignment="0" applyProtection="0"/>
    <xf numFmtId="0" fontId="13" fillId="28" borderId="55" applyNumberFormat="0" applyFon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13" fillId="28" borderId="55" applyNumberFormat="0" applyFont="0" applyAlignment="0" applyProtection="0"/>
    <xf numFmtId="0" fontId="28" fillId="25" borderId="56" applyNumberFormat="0" applyAlignment="0" applyProtection="0"/>
    <xf numFmtId="0" fontId="28" fillId="25" borderId="72" applyNumberFormat="0" applyAlignment="0" applyProtection="0"/>
    <xf numFmtId="0" fontId="13" fillId="28" borderId="55" applyNumberFormat="0" applyFont="0" applyAlignment="0" applyProtection="0"/>
    <xf numFmtId="0" fontId="18" fillId="25" borderId="58" applyNumberForma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25" fillId="12" borderId="58" applyNumberFormat="0" applyAlignment="0" applyProtection="0"/>
    <xf numFmtId="0" fontId="13" fillId="28" borderId="55" applyNumberFormat="0" applyFon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30" fillId="0" borderId="65" applyNumberFormat="0" applyFill="0" applyAlignment="0" applyProtection="0"/>
    <xf numFmtId="0" fontId="13" fillId="28" borderId="55" applyNumberFormat="0" applyFont="0" applyAlignment="0" applyProtection="0"/>
    <xf numFmtId="0" fontId="30" fillId="0" borderId="57" applyNumberFormat="0" applyFill="0" applyAlignment="0" applyProtection="0"/>
    <xf numFmtId="0" fontId="18" fillId="25" borderId="58" applyNumberFormat="0" applyAlignment="0" applyProtection="0"/>
    <xf numFmtId="0" fontId="18" fillId="25" borderId="58" applyNumberFormat="0" applyAlignment="0" applyProtection="0"/>
    <xf numFmtId="0" fontId="13" fillId="28" borderId="55" applyNumberFormat="0" applyFont="0" applyAlignment="0" applyProtection="0"/>
    <xf numFmtId="0" fontId="25" fillId="12" borderId="58" applyNumberFormat="0" applyAlignment="0" applyProtection="0"/>
    <xf numFmtId="0" fontId="28" fillId="25" borderId="56" applyNumberForma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25" fillId="12" borderId="58" applyNumberFormat="0" applyAlignment="0" applyProtection="0"/>
    <xf numFmtId="0" fontId="28" fillId="25" borderId="64" applyNumberFormat="0" applyAlignment="0" applyProtection="0"/>
    <xf numFmtId="0" fontId="13" fillId="28" borderId="55" applyNumberFormat="0" applyFont="0" applyAlignment="0" applyProtection="0"/>
    <xf numFmtId="0" fontId="18" fillId="25" borderId="75" applyNumberFormat="0" applyAlignment="0" applyProtection="0"/>
    <xf numFmtId="0" fontId="13" fillId="28" borderId="55" applyNumberFormat="0" applyFont="0" applyAlignment="0" applyProtection="0"/>
    <xf numFmtId="0" fontId="13" fillId="28" borderId="63" applyNumberFormat="0" applyFon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13" fillId="28" borderId="60" applyNumberFormat="0" applyFont="0" applyAlignment="0" applyProtection="0"/>
    <xf numFmtId="0" fontId="13" fillId="28" borderId="60" applyNumberFormat="0" applyFont="0" applyAlignment="0" applyProtection="0"/>
    <xf numFmtId="0" fontId="30" fillId="0" borderId="62" applyNumberFormat="0" applyFill="0" applyAlignment="0" applyProtection="0"/>
    <xf numFmtId="0" fontId="13" fillId="28" borderId="60" applyNumberFormat="0" applyFont="0" applyAlignment="0" applyProtection="0"/>
    <xf numFmtId="0" fontId="18" fillId="25" borderId="59" applyNumberFormat="0" applyAlignment="0" applyProtection="0"/>
    <xf numFmtId="0" fontId="25" fillId="12" borderId="83" applyNumberFormat="0" applyAlignment="0" applyProtection="0"/>
    <xf numFmtId="0" fontId="30" fillId="0" borderId="81" applyNumberFormat="0" applyFill="0" applyAlignment="0" applyProtection="0"/>
    <xf numFmtId="0" fontId="13" fillId="28" borderId="60" applyNumberFormat="0" applyFont="0" applyAlignment="0" applyProtection="0"/>
    <xf numFmtId="0" fontId="25" fillId="12" borderId="59" applyNumberFormat="0" applyAlignment="0" applyProtection="0"/>
    <xf numFmtId="0" fontId="28" fillId="25" borderId="61" applyNumberFormat="0" applyAlignment="0" applyProtection="0"/>
    <xf numFmtId="0" fontId="25" fillId="12" borderId="59" applyNumberFormat="0" applyAlignment="0" applyProtection="0"/>
    <xf numFmtId="0" fontId="18" fillId="25" borderId="59" applyNumberFormat="0" applyAlignment="0" applyProtection="0"/>
    <xf numFmtId="0" fontId="18" fillId="25" borderId="59" applyNumberFormat="0" applyAlignment="0" applyProtection="0"/>
    <xf numFmtId="0" fontId="25" fillId="12" borderId="59" applyNumberFormat="0" applyAlignment="0" applyProtection="0"/>
    <xf numFmtId="0" fontId="18" fillId="25" borderId="59" applyNumberForma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25" fillId="12" borderId="59" applyNumberFormat="0" applyAlignment="0" applyProtection="0"/>
    <xf numFmtId="0" fontId="13" fillId="28" borderId="60" applyNumberFormat="0" applyFon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30" fillId="0" borderId="70" applyNumberFormat="0" applyFill="0" applyAlignment="0" applyProtection="0"/>
    <xf numFmtId="0" fontId="13" fillId="28" borderId="60" applyNumberFormat="0" applyFont="0" applyAlignment="0" applyProtection="0"/>
    <xf numFmtId="0" fontId="13" fillId="28" borderId="87"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13" fillId="28" borderId="60" applyNumberFormat="0" applyFont="0" applyAlignment="0" applyProtection="0"/>
    <xf numFmtId="0" fontId="13" fillId="28" borderId="60" applyNumberFormat="0" applyFont="0" applyAlignment="0" applyProtection="0"/>
    <xf numFmtId="0" fontId="18" fillId="25" borderId="59" applyNumberFormat="0" applyAlignment="0" applyProtection="0"/>
    <xf numFmtId="0" fontId="18" fillId="25" borderId="59" applyNumberFormat="0" applyAlignment="0" applyProtection="0"/>
    <xf numFmtId="0" fontId="25" fillId="12" borderId="59" applyNumberFormat="0" applyAlignment="0" applyProtection="0"/>
    <xf numFmtId="0" fontId="18" fillId="25" borderId="59" applyNumberFormat="0" applyAlignment="0" applyProtection="0"/>
    <xf numFmtId="0" fontId="25" fillId="12" borderId="59" applyNumberFormat="0" applyAlignment="0" applyProtection="0"/>
    <xf numFmtId="0" fontId="30" fillId="0" borderId="62" applyNumberFormat="0" applyFill="0" applyAlignment="0" applyProtection="0"/>
    <xf numFmtId="0" fontId="13" fillId="28" borderId="60" applyNumberFormat="0" applyFont="0" applyAlignment="0" applyProtection="0"/>
    <xf numFmtId="0" fontId="13" fillId="28" borderId="60" applyNumberFormat="0" applyFont="0" applyAlignment="0" applyProtection="0"/>
    <xf numFmtId="0" fontId="28" fillId="25" borderId="61" applyNumberFormat="0" applyAlignment="0" applyProtection="0"/>
    <xf numFmtId="0" fontId="25" fillId="12" borderId="59" applyNumberFormat="0" applyAlignment="0" applyProtection="0"/>
    <xf numFmtId="0" fontId="30" fillId="0" borderId="62" applyNumberFormat="0" applyFill="0" applyAlignment="0" applyProtection="0"/>
    <xf numFmtId="0" fontId="13" fillId="28" borderId="60" applyNumberFormat="0" applyFon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13" fillId="28" borderId="60" applyNumberFormat="0" applyFont="0" applyAlignment="0" applyProtection="0"/>
    <xf numFmtId="0" fontId="28" fillId="25" borderId="61" applyNumberFormat="0" applyAlignment="0" applyProtection="0"/>
    <xf numFmtId="0" fontId="28" fillId="25" borderId="69" applyNumberFormat="0" applyAlignment="0" applyProtection="0"/>
    <xf numFmtId="0" fontId="13" fillId="28" borderId="60" applyNumberFormat="0" applyFont="0" applyAlignment="0" applyProtection="0"/>
    <xf numFmtId="0" fontId="28" fillId="25" borderId="96" applyNumberFormat="0" applyAlignment="0" applyProtection="0"/>
    <xf numFmtId="0" fontId="18" fillId="25" borderId="59" applyNumberForma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25" fillId="12" borderId="59" applyNumberFormat="0" applyAlignment="0" applyProtection="0"/>
    <xf numFmtId="0" fontId="13" fillId="28" borderId="60" applyNumberFormat="0" applyFon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13" fillId="28" borderId="68" applyNumberFormat="0" applyFont="0" applyAlignment="0" applyProtection="0"/>
    <xf numFmtId="0" fontId="13" fillId="28" borderId="60" applyNumberFormat="0" applyFont="0" applyAlignment="0" applyProtection="0"/>
    <xf numFmtId="0" fontId="30" fillId="0" borderId="62" applyNumberFormat="0" applyFill="0" applyAlignment="0" applyProtection="0"/>
    <xf numFmtId="0" fontId="18" fillId="25" borderId="59" applyNumberFormat="0" applyAlignment="0" applyProtection="0"/>
    <xf numFmtId="0" fontId="18" fillId="25" borderId="59" applyNumberFormat="0" applyAlignment="0" applyProtection="0"/>
    <xf numFmtId="0" fontId="13" fillId="28" borderId="60" applyNumberFormat="0" applyFont="0" applyAlignment="0" applyProtection="0"/>
    <xf numFmtId="0" fontId="25" fillId="12" borderId="59" applyNumberFormat="0" applyAlignment="0" applyProtection="0"/>
    <xf numFmtId="0" fontId="28" fillId="25" borderId="61" applyNumberForma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25" fillId="12" borderId="59" applyNumberFormat="0" applyAlignment="0" applyProtection="0"/>
    <xf numFmtId="0" fontId="25" fillId="12" borderId="67" applyNumberFormat="0" applyAlignment="0" applyProtection="0"/>
    <xf numFmtId="0" fontId="13" fillId="28" borderId="60" applyNumberFormat="0" applyFont="0" applyAlignment="0" applyProtection="0"/>
    <xf numFmtId="0" fontId="13" fillId="28" borderId="68" applyNumberFormat="0" applyFont="0" applyAlignment="0" applyProtection="0"/>
    <xf numFmtId="0" fontId="13" fillId="28" borderId="60" applyNumberFormat="0" applyFont="0" applyAlignment="0" applyProtection="0"/>
    <xf numFmtId="0" fontId="18" fillId="25" borderId="67" applyNumberFormat="0" applyAlignment="0" applyProtection="0"/>
    <xf numFmtId="0" fontId="18" fillId="25" borderId="66" applyNumberFormat="0" applyAlignment="0" applyProtection="0"/>
    <xf numFmtId="0" fontId="25" fillId="12" borderId="66" applyNumberForma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13" fillId="28" borderId="63" applyNumberFormat="0" applyFont="0" applyAlignment="0" applyProtection="0"/>
    <xf numFmtId="0" fontId="13" fillId="28" borderId="63" applyNumberFormat="0" applyFont="0" applyAlignment="0" applyProtection="0"/>
    <xf numFmtId="0" fontId="30" fillId="0" borderId="65" applyNumberFormat="0" applyFill="0" applyAlignment="0" applyProtection="0"/>
    <xf numFmtId="0" fontId="13" fillId="28" borderId="63" applyNumberFormat="0" applyFont="0" applyAlignment="0" applyProtection="0"/>
    <xf numFmtId="0" fontId="18" fillId="25" borderId="66" applyNumberFormat="0" applyAlignment="0" applyProtection="0"/>
    <xf numFmtId="0" fontId="13" fillId="28" borderId="63" applyNumberFormat="0" applyFont="0" applyAlignment="0" applyProtection="0"/>
    <xf numFmtId="0" fontId="25" fillId="12" borderId="66" applyNumberFormat="0" applyAlignment="0" applyProtection="0"/>
    <xf numFmtId="0" fontId="28" fillId="25" borderId="64" applyNumberFormat="0" applyAlignment="0" applyProtection="0"/>
    <xf numFmtId="0" fontId="25" fillId="12" borderId="66" applyNumberFormat="0" applyAlignment="0" applyProtection="0"/>
    <xf numFmtId="0" fontId="18" fillId="25" borderId="66" applyNumberFormat="0" applyAlignment="0" applyProtection="0"/>
    <xf numFmtId="0" fontId="18" fillId="25" borderId="66" applyNumberFormat="0" applyAlignment="0" applyProtection="0"/>
    <xf numFmtId="0" fontId="25" fillId="12" borderId="66" applyNumberFormat="0" applyAlignment="0" applyProtection="0"/>
    <xf numFmtId="0" fontId="18" fillId="25" borderId="66" applyNumberForma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25" fillId="12" borderId="66" applyNumberFormat="0" applyAlignment="0" applyProtection="0"/>
    <xf numFmtId="0" fontId="13" fillId="28" borderId="63" applyNumberFormat="0" applyFon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13" fillId="28" borderId="71" applyNumberFormat="0" applyFont="0" applyAlignment="0" applyProtection="0"/>
    <xf numFmtId="0" fontId="13" fillId="28" borderId="63" applyNumberFormat="0" applyFont="0" applyAlignment="0" applyProtection="0"/>
    <xf numFmtId="0" fontId="30" fillId="0" borderId="73" applyNumberFormat="0" applyFill="0" applyAlignment="0" applyProtection="0"/>
    <xf numFmtId="0" fontId="28" fillId="25" borderId="64" applyNumberFormat="0" applyAlignment="0" applyProtection="0"/>
    <xf numFmtId="0" fontId="30" fillId="0" borderId="65" applyNumberFormat="0" applyFill="0" applyAlignment="0" applyProtection="0"/>
    <xf numFmtId="0" fontId="13" fillId="28" borderId="63" applyNumberFormat="0" applyFont="0" applyAlignment="0" applyProtection="0"/>
    <xf numFmtId="0" fontId="13" fillId="28" borderId="63" applyNumberFormat="0" applyFont="0" applyAlignment="0" applyProtection="0"/>
    <xf numFmtId="0" fontId="18" fillId="25" borderId="66" applyNumberFormat="0" applyAlignment="0" applyProtection="0"/>
    <xf numFmtId="0" fontId="18" fillId="25" borderId="66" applyNumberFormat="0" applyAlignment="0" applyProtection="0"/>
    <xf numFmtId="0" fontId="25" fillId="12" borderId="66" applyNumberFormat="0" applyAlignment="0" applyProtection="0"/>
    <xf numFmtId="0" fontId="18" fillId="25" borderId="66" applyNumberFormat="0" applyAlignment="0" applyProtection="0"/>
    <xf numFmtId="0" fontId="25" fillId="12" borderId="66" applyNumberFormat="0" applyAlignment="0" applyProtection="0"/>
    <xf numFmtId="0" fontId="30" fillId="0" borderId="65" applyNumberFormat="0" applyFill="0" applyAlignment="0" applyProtection="0"/>
    <xf numFmtId="0" fontId="13" fillId="28" borderId="63" applyNumberFormat="0" applyFont="0" applyAlignment="0" applyProtection="0"/>
    <xf numFmtId="0" fontId="13" fillId="28" borderId="63" applyNumberFormat="0" applyFont="0" applyAlignment="0" applyProtection="0"/>
    <xf numFmtId="0" fontId="28" fillId="25" borderId="64" applyNumberFormat="0" applyAlignment="0" applyProtection="0"/>
    <xf numFmtId="0" fontId="25" fillId="12" borderId="66" applyNumberFormat="0" applyAlignment="0" applyProtection="0"/>
    <xf numFmtId="0" fontId="30" fillId="0" borderId="65" applyNumberFormat="0" applyFill="0" applyAlignment="0" applyProtection="0"/>
    <xf numFmtId="0" fontId="13" fillId="28" borderId="63" applyNumberFormat="0" applyFon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13" fillId="28" borderId="63" applyNumberFormat="0" applyFont="0" applyAlignment="0" applyProtection="0"/>
    <xf numFmtId="0" fontId="28" fillId="25" borderId="64" applyNumberFormat="0" applyAlignment="0" applyProtection="0"/>
    <xf numFmtId="0" fontId="13" fillId="28" borderId="63" applyNumberFormat="0" applyFont="0" applyAlignment="0" applyProtection="0"/>
    <xf numFmtId="0" fontId="18" fillId="25" borderId="66" applyNumberForma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25" fillId="12" borderId="66" applyNumberFormat="0" applyAlignment="0" applyProtection="0"/>
    <xf numFmtId="0" fontId="13" fillId="28" borderId="63" applyNumberFormat="0" applyFon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30" fillId="0" borderId="73" applyNumberFormat="0" applyFill="0" applyAlignment="0" applyProtection="0"/>
    <xf numFmtId="0" fontId="13" fillId="28" borderId="63" applyNumberFormat="0" applyFont="0" applyAlignment="0" applyProtection="0"/>
    <xf numFmtId="0" fontId="30" fillId="0" borderId="65" applyNumberFormat="0" applyFill="0" applyAlignment="0" applyProtection="0"/>
    <xf numFmtId="0" fontId="18" fillId="25" borderId="66" applyNumberFormat="0" applyAlignment="0" applyProtection="0"/>
    <xf numFmtId="0" fontId="18" fillId="25" borderId="66" applyNumberFormat="0" applyAlignment="0" applyProtection="0"/>
    <xf numFmtId="0" fontId="13" fillId="28" borderId="63" applyNumberFormat="0" applyFont="0" applyAlignment="0" applyProtection="0"/>
    <xf numFmtId="0" fontId="25" fillId="12" borderId="66" applyNumberFormat="0" applyAlignment="0" applyProtection="0"/>
    <xf numFmtId="0" fontId="28" fillId="25" borderId="64" applyNumberForma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25" fillId="12" borderId="66" applyNumberFormat="0" applyAlignment="0" applyProtection="0"/>
    <xf numFmtId="0" fontId="28" fillId="25" borderId="72" applyNumberFormat="0" applyAlignment="0" applyProtection="0"/>
    <xf numFmtId="0" fontId="13" fillId="28" borderId="63" applyNumberFormat="0" applyFont="0" applyAlignment="0" applyProtection="0"/>
    <xf numFmtId="0" fontId="13" fillId="28" borderId="63" applyNumberFormat="0" applyFont="0" applyAlignment="0" applyProtection="0"/>
    <xf numFmtId="0" fontId="13" fillId="28" borderId="71" applyNumberFormat="0" applyFon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13" fillId="28" borderId="68" applyNumberFormat="0" applyFont="0" applyAlignment="0" applyProtection="0"/>
    <xf numFmtId="0" fontId="13" fillId="28" borderId="68" applyNumberFormat="0" applyFont="0" applyAlignment="0" applyProtection="0"/>
    <xf numFmtId="0" fontId="30" fillId="0" borderId="70" applyNumberFormat="0" applyFill="0" applyAlignment="0" applyProtection="0"/>
    <xf numFmtId="0" fontId="13" fillId="28" borderId="68" applyNumberFormat="0" applyFont="0" applyAlignment="0" applyProtection="0"/>
    <xf numFmtId="0" fontId="18" fillId="25" borderId="67" applyNumberFormat="0" applyAlignment="0" applyProtection="0"/>
    <xf numFmtId="0" fontId="30" fillId="0" borderId="78" applyNumberFormat="0" applyFill="0" applyAlignment="0" applyProtection="0"/>
    <xf numFmtId="0" fontId="13" fillId="28" borderId="68" applyNumberFormat="0" applyFont="0" applyAlignment="0" applyProtection="0"/>
    <xf numFmtId="0" fontId="25" fillId="12" borderId="67" applyNumberFormat="0" applyAlignment="0" applyProtection="0"/>
    <xf numFmtId="0" fontId="28" fillId="25" borderId="69" applyNumberFormat="0" applyAlignment="0" applyProtection="0"/>
    <xf numFmtId="0" fontId="25" fillId="12" borderId="67" applyNumberFormat="0" applyAlignment="0" applyProtection="0"/>
    <xf numFmtId="0" fontId="18" fillId="25" borderId="67" applyNumberFormat="0" applyAlignment="0" applyProtection="0"/>
    <xf numFmtId="0" fontId="18" fillId="25" borderId="67" applyNumberFormat="0" applyAlignment="0" applyProtection="0"/>
    <xf numFmtId="0" fontId="25" fillId="12" borderId="67" applyNumberFormat="0" applyAlignment="0" applyProtection="0"/>
    <xf numFmtId="0" fontId="18" fillId="25" borderId="67" applyNumberForma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25" fillId="12" borderId="67" applyNumberFormat="0" applyAlignment="0" applyProtection="0"/>
    <xf numFmtId="0" fontId="13" fillId="28" borderId="68" applyNumberFormat="0" applyFon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30" fillId="0" borderId="89" applyNumberFormat="0" applyFill="0" applyAlignment="0" applyProtection="0"/>
    <xf numFmtId="0" fontId="13" fillId="28" borderId="68" applyNumberFormat="0" applyFont="0" applyAlignment="0" applyProtection="0"/>
    <xf numFmtId="0" fontId="30" fillId="0" borderId="94" applyNumberFormat="0" applyFill="0" applyAlignment="0" applyProtection="0"/>
    <xf numFmtId="0" fontId="28" fillId="25" borderId="69" applyNumberFormat="0" applyAlignment="0" applyProtection="0"/>
    <xf numFmtId="0" fontId="30" fillId="0" borderId="70" applyNumberFormat="0" applyFill="0" applyAlignment="0" applyProtection="0"/>
    <xf numFmtId="0" fontId="13" fillId="28" borderId="68" applyNumberFormat="0" applyFont="0" applyAlignment="0" applyProtection="0"/>
    <xf numFmtId="0" fontId="13" fillId="28" borderId="68" applyNumberFormat="0" applyFont="0" applyAlignment="0" applyProtection="0"/>
    <xf numFmtId="0" fontId="18" fillId="25" borderId="67" applyNumberFormat="0" applyAlignment="0" applyProtection="0"/>
    <xf numFmtId="0" fontId="18" fillId="25" borderId="67" applyNumberFormat="0" applyAlignment="0" applyProtection="0"/>
    <xf numFmtId="0" fontId="25" fillId="12" borderId="67" applyNumberFormat="0" applyAlignment="0" applyProtection="0"/>
    <xf numFmtId="0" fontId="18" fillId="25" borderId="67" applyNumberFormat="0" applyAlignment="0" applyProtection="0"/>
    <xf numFmtId="0" fontId="25" fillId="12" borderId="67" applyNumberFormat="0" applyAlignment="0" applyProtection="0"/>
    <xf numFmtId="0" fontId="30" fillId="0" borderId="70" applyNumberFormat="0" applyFill="0" applyAlignment="0" applyProtection="0"/>
    <xf numFmtId="0" fontId="13" fillId="28" borderId="68" applyNumberFormat="0" applyFont="0" applyAlignment="0" applyProtection="0"/>
    <xf numFmtId="0" fontId="13" fillId="28" borderId="68" applyNumberFormat="0" applyFont="0" applyAlignment="0" applyProtection="0"/>
    <xf numFmtId="0" fontId="28" fillId="25" borderId="69" applyNumberFormat="0" applyAlignment="0" applyProtection="0"/>
    <xf numFmtId="0" fontId="25" fillId="12" borderId="67" applyNumberFormat="0" applyAlignment="0" applyProtection="0"/>
    <xf numFmtId="0" fontId="30" fillId="0" borderId="70" applyNumberFormat="0" applyFill="0" applyAlignment="0" applyProtection="0"/>
    <xf numFmtId="0" fontId="13" fillId="28" borderId="68" applyNumberFormat="0" applyFon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13" fillId="28" borderId="68" applyNumberFormat="0" applyFont="0" applyAlignment="0" applyProtection="0"/>
    <xf numFmtId="0" fontId="28" fillId="25" borderId="69" applyNumberFormat="0" applyAlignment="0" applyProtection="0"/>
    <xf numFmtId="0" fontId="13" fillId="28" borderId="68" applyNumberFormat="0" applyFont="0" applyAlignment="0" applyProtection="0"/>
    <xf numFmtId="0" fontId="13" fillId="28" borderId="76" applyNumberFormat="0" applyFont="0" applyAlignment="0" applyProtection="0"/>
    <xf numFmtId="0" fontId="18" fillId="25" borderId="67" applyNumberForma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25" fillId="12" borderId="67" applyNumberFormat="0" applyAlignment="0" applyProtection="0"/>
    <xf numFmtId="0" fontId="13" fillId="28" borderId="68" applyNumberFormat="0" applyFon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13" fillId="28" borderId="68" applyNumberFormat="0" applyFont="0" applyAlignment="0" applyProtection="0"/>
    <xf numFmtId="0" fontId="28" fillId="25" borderId="77" applyNumberFormat="0" applyAlignment="0" applyProtection="0"/>
    <xf numFmtId="0" fontId="30" fillId="0" borderId="70" applyNumberFormat="0" applyFill="0" applyAlignment="0" applyProtection="0"/>
    <xf numFmtId="0" fontId="18" fillId="25" borderId="67" applyNumberFormat="0" applyAlignment="0" applyProtection="0"/>
    <xf numFmtId="0" fontId="18" fillId="25" borderId="67" applyNumberFormat="0" applyAlignment="0" applyProtection="0"/>
    <xf numFmtId="0" fontId="13" fillId="28" borderId="68" applyNumberFormat="0" applyFont="0" applyAlignment="0" applyProtection="0"/>
    <xf numFmtId="0" fontId="25" fillId="12" borderId="67" applyNumberFormat="0" applyAlignment="0" applyProtection="0"/>
    <xf numFmtId="0" fontId="28" fillId="25" borderId="69" applyNumberForma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25" fillId="12" borderId="67" applyNumberFormat="0" applyAlignment="0" applyProtection="0"/>
    <xf numFmtId="0" fontId="13" fillId="28" borderId="68" applyNumberFormat="0" applyFont="0" applyAlignment="0" applyProtection="0"/>
    <xf numFmtId="0" fontId="30" fillId="0" borderId="86" applyNumberFormat="0" applyFill="0" applyAlignment="0" applyProtection="0"/>
    <xf numFmtId="0" fontId="13" fillId="28" borderId="68" applyNumberFormat="0" applyFont="0" applyAlignment="0" applyProtection="0"/>
    <xf numFmtId="0" fontId="13" fillId="28" borderId="76" applyNumberFormat="0" applyFont="0" applyAlignment="0" applyProtection="0"/>
    <xf numFmtId="0" fontId="18" fillId="25" borderId="74" applyNumberFormat="0" applyAlignment="0" applyProtection="0"/>
    <xf numFmtId="0" fontId="25" fillId="12" borderId="74" applyNumberForma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13" fillId="28" borderId="71" applyNumberFormat="0" applyFont="0" applyAlignment="0" applyProtection="0"/>
    <xf numFmtId="0" fontId="13" fillId="28" borderId="71" applyNumberFormat="0" applyFont="0" applyAlignment="0" applyProtection="0"/>
    <xf numFmtId="0" fontId="30" fillId="0" borderId="73" applyNumberFormat="0" applyFill="0" applyAlignment="0" applyProtection="0"/>
    <xf numFmtId="0" fontId="13" fillId="28" borderId="71" applyNumberFormat="0" applyFont="0" applyAlignment="0" applyProtection="0"/>
    <xf numFmtId="0" fontId="18" fillId="25" borderId="74" applyNumberFormat="0" applyAlignment="0" applyProtection="0"/>
    <xf numFmtId="0" fontId="25" fillId="12" borderId="82" applyNumberFormat="0" applyAlignment="0" applyProtection="0"/>
    <xf numFmtId="0" fontId="13" fillId="28" borderId="79" applyNumberFormat="0" applyFont="0" applyAlignment="0" applyProtection="0"/>
    <xf numFmtId="0" fontId="13" fillId="28" borderId="71" applyNumberFormat="0" applyFont="0" applyAlignment="0" applyProtection="0"/>
    <xf numFmtId="0" fontId="25" fillId="12" borderId="74" applyNumberFormat="0" applyAlignment="0" applyProtection="0"/>
    <xf numFmtId="0" fontId="28" fillId="25" borderId="72" applyNumberFormat="0" applyAlignment="0" applyProtection="0"/>
    <xf numFmtId="0" fontId="25" fillId="12" borderId="74" applyNumberFormat="0" applyAlignment="0" applyProtection="0"/>
    <xf numFmtId="0" fontId="18" fillId="25" borderId="74" applyNumberFormat="0" applyAlignment="0" applyProtection="0"/>
    <xf numFmtId="0" fontId="18" fillId="25" borderId="74" applyNumberFormat="0" applyAlignment="0" applyProtection="0"/>
    <xf numFmtId="0" fontId="25" fillId="12" borderId="74" applyNumberFormat="0" applyAlignment="0" applyProtection="0"/>
    <xf numFmtId="0" fontId="18" fillId="25" borderId="74" applyNumberForma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25" fillId="12" borderId="74" applyNumberFormat="0" applyAlignment="0" applyProtection="0"/>
    <xf numFmtId="0" fontId="13" fillId="28" borderId="71" applyNumberFormat="0" applyFon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18" fillId="25" borderId="82" applyNumberForma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13" fillId="28" borderId="71" applyNumberFormat="0" applyFont="0" applyAlignment="0" applyProtection="0"/>
    <xf numFmtId="0" fontId="13" fillId="28" borderId="71" applyNumberFormat="0" applyFont="0" applyAlignment="0" applyProtection="0"/>
    <xf numFmtId="0" fontId="18" fillId="25" borderId="74" applyNumberFormat="0" applyAlignment="0" applyProtection="0"/>
    <xf numFmtId="0" fontId="18" fillId="25" borderId="74" applyNumberFormat="0" applyAlignment="0" applyProtection="0"/>
    <xf numFmtId="0" fontId="25" fillId="12" borderId="74" applyNumberFormat="0" applyAlignment="0" applyProtection="0"/>
    <xf numFmtId="0" fontId="18" fillId="25" borderId="74" applyNumberFormat="0" applyAlignment="0" applyProtection="0"/>
    <xf numFmtId="0" fontId="25" fillId="12" borderId="74" applyNumberFormat="0" applyAlignment="0" applyProtection="0"/>
    <xf numFmtId="0" fontId="30" fillId="0" borderId="73" applyNumberFormat="0" applyFill="0" applyAlignment="0" applyProtection="0"/>
    <xf numFmtId="0" fontId="13" fillId="28" borderId="71" applyNumberFormat="0" applyFont="0" applyAlignment="0" applyProtection="0"/>
    <xf numFmtId="0" fontId="13" fillId="28" borderId="71" applyNumberFormat="0" applyFont="0" applyAlignment="0" applyProtection="0"/>
    <xf numFmtId="0" fontId="28" fillId="25" borderId="72" applyNumberFormat="0" applyAlignment="0" applyProtection="0"/>
    <xf numFmtId="0" fontId="25" fillId="12" borderId="74" applyNumberFormat="0" applyAlignment="0" applyProtection="0"/>
    <xf numFmtId="0" fontId="30" fillId="0" borderId="73" applyNumberFormat="0" applyFill="0" applyAlignment="0" applyProtection="0"/>
    <xf numFmtId="0" fontId="13" fillId="28" borderId="71" applyNumberFormat="0" applyFon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13" fillId="28" borderId="71" applyNumberFormat="0" applyFont="0" applyAlignment="0" applyProtection="0"/>
    <xf numFmtId="0" fontId="28" fillId="25" borderId="72" applyNumberFormat="0" applyAlignment="0" applyProtection="0"/>
    <xf numFmtId="0" fontId="13" fillId="28" borderId="71" applyNumberFormat="0" applyFont="0" applyAlignment="0" applyProtection="0"/>
    <xf numFmtId="0" fontId="30" fillId="0" borderId="81" applyNumberFormat="0" applyFill="0" applyAlignment="0" applyProtection="0"/>
    <xf numFmtId="0" fontId="18" fillId="25" borderId="74" applyNumberForma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25" fillId="12" borderId="74" applyNumberFormat="0" applyAlignment="0" applyProtection="0"/>
    <xf numFmtId="0" fontId="13" fillId="28" borderId="71" applyNumberFormat="0" applyFon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13" fillId="28" borderId="71" applyNumberFormat="0" applyFont="0" applyAlignment="0" applyProtection="0"/>
    <xf numFmtId="0" fontId="28" fillId="25" borderId="80" applyNumberFormat="0" applyAlignment="0" applyProtection="0"/>
    <xf numFmtId="0" fontId="30" fillId="0" borderId="73" applyNumberFormat="0" applyFill="0" applyAlignment="0" applyProtection="0"/>
    <xf numFmtId="0" fontId="18" fillId="25" borderId="74" applyNumberFormat="0" applyAlignment="0" applyProtection="0"/>
    <xf numFmtId="0" fontId="18" fillId="25" borderId="74" applyNumberFormat="0" applyAlignment="0" applyProtection="0"/>
    <xf numFmtId="0" fontId="13" fillId="28" borderId="71" applyNumberFormat="0" applyFont="0" applyAlignment="0" applyProtection="0"/>
    <xf numFmtId="0" fontId="25" fillId="12" borderId="74" applyNumberFormat="0" applyAlignment="0" applyProtection="0"/>
    <xf numFmtId="0" fontId="28" fillId="25" borderId="72" applyNumberForma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25" fillId="12" borderId="74" applyNumberFormat="0" applyAlignment="0" applyProtection="0"/>
    <xf numFmtId="0" fontId="13" fillId="28" borderId="71" applyNumberFormat="0" applyFont="0" applyAlignment="0" applyProtection="0"/>
    <xf numFmtId="0" fontId="13" fillId="28" borderId="79" applyNumberFormat="0" applyFont="0" applyAlignment="0" applyProtection="0"/>
    <xf numFmtId="0" fontId="13" fillId="28" borderId="71" applyNumberFormat="0" applyFont="0" applyAlignment="0" applyProtection="0"/>
    <xf numFmtId="0" fontId="28" fillId="25" borderId="77" applyNumberFormat="0" applyAlignment="0" applyProtection="0"/>
    <xf numFmtId="0" fontId="13" fillId="28" borderId="76" applyNumberFormat="0" applyFont="0" applyAlignment="0" applyProtection="0"/>
    <xf numFmtId="0" fontId="25" fillId="12" borderId="75" applyNumberFormat="0" applyAlignment="0" applyProtection="0"/>
    <xf numFmtId="0" fontId="18" fillId="25" borderId="75" applyNumberFormat="0" applyAlignment="0" applyProtection="0"/>
    <xf numFmtId="0" fontId="18" fillId="25" borderId="75" applyNumberFormat="0" applyAlignment="0" applyProtection="0"/>
    <xf numFmtId="0" fontId="25" fillId="12" borderId="75" applyNumberForma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13" fillId="28" borderId="76" applyNumberFormat="0" applyFont="0" applyAlignment="0" applyProtection="0"/>
    <xf numFmtId="0" fontId="30" fillId="0" borderId="78" applyNumberFormat="0" applyFill="0" applyAlignment="0" applyProtection="0"/>
    <xf numFmtId="0" fontId="13" fillId="28" borderId="76" applyNumberFormat="0" applyFont="0" applyAlignment="0" applyProtection="0"/>
    <xf numFmtId="0" fontId="18" fillId="25" borderId="75" applyNumberFormat="0" applyAlignment="0" applyProtection="0"/>
    <xf numFmtId="0" fontId="30" fillId="0" borderId="86" applyNumberFormat="0" applyFill="0" applyAlignment="0" applyProtection="0"/>
    <xf numFmtId="0" fontId="28" fillId="25" borderId="93" applyNumberFormat="0" applyAlignment="0" applyProtection="0"/>
    <xf numFmtId="0" fontId="13" fillId="28" borderId="76" applyNumberFormat="0" applyFont="0" applyAlignment="0" applyProtection="0"/>
    <xf numFmtId="0" fontId="25" fillId="12" borderId="75" applyNumberFormat="0" applyAlignment="0" applyProtection="0"/>
    <xf numFmtId="0" fontId="28" fillId="25" borderId="77" applyNumberFormat="0" applyAlignment="0" applyProtection="0"/>
    <xf numFmtId="0" fontId="25" fillId="12" borderId="75" applyNumberFormat="0" applyAlignment="0" applyProtection="0"/>
    <xf numFmtId="0" fontId="18" fillId="25" borderId="75" applyNumberFormat="0" applyAlignment="0" applyProtection="0"/>
    <xf numFmtId="0" fontId="18" fillId="25" borderId="75" applyNumberFormat="0" applyAlignment="0" applyProtection="0"/>
    <xf numFmtId="0" fontId="25" fillId="12" borderId="75" applyNumberFormat="0" applyAlignment="0" applyProtection="0"/>
    <xf numFmtId="0" fontId="18" fillId="25" borderId="75" applyNumberForma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25" fillId="12" borderId="75" applyNumberFormat="0" applyAlignment="0" applyProtection="0"/>
    <xf numFmtId="0" fontId="13" fillId="28" borderId="76" applyNumberFormat="0" applyFon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18" fillId="25" borderId="91" applyNumberFormat="0" applyAlignment="0" applyProtection="0"/>
    <xf numFmtId="0" fontId="28" fillId="25" borderId="77"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13" fillId="28" borderId="76" applyNumberFormat="0" applyFont="0" applyAlignment="0" applyProtection="0"/>
    <xf numFmtId="0" fontId="18" fillId="25" borderId="75" applyNumberFormat="0" applyAlignment="0" applyProtection="0"/>
    <xf numFmtId="0" fontId="18" fillId="25" borderId="75" applyNumberFormat="0" applyAlignment="0" applyProtection="0"/>
    <xf numFmtId="0" fontId="25" fillId="12" borderId="75" applyNumberFormat="0" applyAlignment="0" applyProtection="0"/>
    <xf numFmtId="0" fontId="18" fillId="25" borderId="75" applyNumberFormat="0" applyAlignment="0" applyProtection="0"/>
    <xf numFmtId="0" fontId="25" fillId="12" borderId="75"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13" fillId="28" borderId="76" applyNumberFormat="0" applyFont="0" applyAlignment="0" applyProtection="0"/>
    <xf numFmtId="0" fontId="28" fillId="25" borderId="77" applyNumberFormat="0" applyAlignment="0" applyProtection="0"/>
    <xf numFmtId="0" fontId="25" fillId="12" borderId="75"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28" fillId="25" borderId="77" applyNumberFormat="0" applyAlignment="0" applyProtection="0"/>
    <xf numFmtId="0" fontId="13" fillId="28" borderId="76" applyNumberFormat="0" applyFont="0" applyAlignment="0" applyProtection="0"/>
    <xf numFmtId="0" fontId="13" fillId="28" borderId="84" applyNumberFormat="0" applyFont="0" applyAlignment="0" applyProtection="0"/>
    <xf numFmtId="0" fontId="18" fillId="25" borderId="75" applyNumberForma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25" fillId="12" borderId="75" applyNumberFormat="0" applyAlignment="0" applyProtection="0"/>
    <xf numFmtId="0" fontId="13" fillId="28" borderId="76" applyNumberFormat="0" applyFon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28" fillId="25" borderId="85" applyNumberFormat="0" applyAlignment="0" applyProtection="0"/>
    <xf numFmtId="0" fontId="30" fillId="0" borderId="78" applyNumberFormat="0" applyFill="0" applyAlignment="0" applyProtection="0"/>
    <xf numFmtId="0" fontId="18" fillId="25" borderId="75" applyNumberFormat="0" applyAlignment="0" applyProtection="0"/>
    <xf numFmtId="0" fontId="18" fillId="25" borderId="75" applyNumberFormat="0" applyAlignment="0" applyProtection="0"/>
    <xf numFmtId="0" fontId="13" fillId="28" borderId="76" applyNumberFormat="0" applyFont="0" applyAlignment="0" applyProtection="0"/>
    <xf numFmtId="0" fontId="25" fillId="12" borderId="75" applyNumberFormat="0" applyAlignment="0" applyProtection="0"/>
    <xf numFmtId="0" fontId="28" fillId="25" borderId="77" applyNumberForma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25" fillId="12" borderId="75" applyNumberFormat="0" applyAlignment="0" applyProtection="0"/>
    <xf numFmtId="0" fontId="13" fillId="28" borderId="76" applyNumberFormat="0" applyFont="0" applyAlignment="0" applyProtection="0"/>
    <xf numFmtId="0" fontId="25" fillId="12" borderId="91" applyNumberFormat="0" applyAlignment="0" applyProtection="0"/>
    <xf numFmtId="0" fontId="13" fillId="28" borderId="76" applyNumberFormat="0" applyFont="0" applyAlignment="0" applyProtection="0"/>
    <xf numFmtId="0" fontId="13" fillId="28" borderId="84" applyNumberFormat="0" applyFont="0" applyAlignment="0" applyProtection="0"/>
    <xf numFmtId="0" fontId="18" fillId="25" borderId="82" applyNumberFormat="0" applyAlignment="0" applyProtection="0"/>
    <xf numFmtId="0" fontId="25" fillId="12" borderId="82" applyNumberForma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13" fillId="28" borderId="79" applyNumberFormat="0" applyFont="0" applyAlignment="0" applyProtection="0"/>
    <xf numFmtId="0" fontId="13" fillId="28" borderId="79" applyNumberFormat="0" applyFont="0" applyAlignment="0" applyProtection="0"/>
    <xf numFmtId="0" fontId="30" fillId="0" borderId="81" applyNumberFormat="0" applyFill="0" applyAlignment="0" applyProtection="0"/>
    <xf numFmtId="0" fontId="13" fillId="28" borderId="79" applyNumberFormat="0" applyFont="0" applyAlignment="0" applyProtection="0"/>
    <xf numFmtId="0" fontId="18" fillId="25" borderId="82" applyNumberFormat="0" applyAlignment="0" applyProtection="0"/>
    <xf numFmtId="0" fontId="25" fillId="12" borderId="90" applyNumberFormat="0" applyAlignment="0" applyProtection="0"/>
    <xf numFmtId="0" fontId="13" fillId="28" borderId="87" applyNumberFormat="0" applyFont="0" applyAlignment="0" applyProtection="0"/>
    <xf numFmtId="0" fontId="13" fillId="28" borderId="79" applyNumberFormat="0" applyFont="0" applyAlignment="0" applyProtection="0"/>
    <xf numFmtId="0" fontId="25" fillId="12" borderId="82" applyNumberFormat="0" applyAlignment="0" applyProtection="0"/>
    <xf numFmtId="0" fontId="28" fillId="25" borderId="80" applyNumberFormat="0" applyAlignment="0" applyProtection="0"/>
    <xf numFmtId="0" fontId="25" fillId="12" borderId="82" applyNumberFormat="0" applyAlignment="0" applyProtection="0"/>
    <xf numFmtId="0" fontId="18" fillId="25" borderId="82" applyNumberFormat="0" applyAlignment="0" applyProtection="0"/>
    <xf numFmtId="0" fontId="18" fillId="25" borderId="82" applyNumberFormat="0" applyAlignment="0" applyProtection="0"/>
    <xf numFmtId="0" fontId="25" fillId="12" borderId="82" applyNumberFormat="0" applyAlignment="0" applyProtection="0"/>
    <xf numFmtId="0" fontId="18" fillId="25" borderId="82" applyNumberForma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25" fillId="12" borderId="82" applyNumberFormat="0" applyAlignment="0" applyProtection="0"/>
    <xf numFmtId="0" fontId="13" fillId="28" borderId="79" applyNumberFormat="0" applyFon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18" fillId="25" borderId="90" applyNumberForma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13" fillId="28" borderId="79" applyNumberFormat="0" applyFont="0" applyAlignment="0" applyProtection="0"/>
    <xf numFmtId="0" fontId="13" fillId="28" borderId="79" applyNumberFormat="0" applyFont="0" applyAlignment="0" applyProtection="0"/>
    <xf numFmtId="0" fontId="18" fillId="25" borderId="82" applyNumberFormat="0" applyAlignment="0" applyProtection="0"/>
    <xf numFmtId="0" fontId="18" fillId="25" borderId="82" applyNumberFormat="0" applyAlignment="0" applyProtection="0"/>
    <xf numFmtId="0" fontId="25" fillId="12" borderId="82" applyNumberFormat="0" applyAlignment="0" applyProtection="0"/>
    <xf numFmtId="0" fontId="18" fillId="25" borderId="82" applyNumberFormat="0" applyAlignment="0" applyProtection="0"/>
    <xf numFmtId="0" fontId="25" fillId="12" borderId="82" applyNumberFormat="0" applyAlignment="0" applyProtection="0"/>
    <xf numFmtId="0" fontId="30" fillId="0" borderId="81" applyNumberFormat="0" applyFill="0" applyAlignment="0" applyProtection="0"/>
    <xf numFmtId="0" fontId="13" fillId="28" borderId="79" applyNumberFormat="0" applyFont="0" applyAlignment="0" applyProtection="0"/>
    <xf numFmtId="0" fontId="13" fillId="28" borderId="79" applyNumberFormat="0" applyFont="0" applyAlignment="0" applyProtection="0"/>
    <xf numFmtId="0" fontId="28" fillId="25" borderId="80" applyNumberFormat="0" applyAlignment="0" applyProtection="0"/>
    <xf numFmtId="0" fontId="25" fillId="12" borderId="82" applyNumberFormat="0" applyAlignment="0" applyProtection="0"/>
    <xf numFmtId="0" fontId="30" fillId="0" borderId="81" applyNumberFormat="0" applyFill="0" applyAlignment="0" applyProtection="0"/>
    <xf numFmtId="0" fontId="13" fillId="28" borderId="79" applyNumberFormat="0" applyFon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13" fillId="28" borderId="79" applyNumberFormat="0" applyFont="0" applyAlignment="0" applyProtection="0"/>
    <xf numFmtId="0" fontId="28" fillId="25" borderId="80" applyNumberFormat="0" applyAlignment="0" applyProtection="0"/>
    <xf numFmtId="0" fontId="13" fillId="28" borderId="79" applyNumberFormat="0" applyFont="0" applyAlignment="0" applyProtection="0"/>
    <xf numFmtId="0" fontId="30" fillId="0" borderId="89" applyNumberFormat="0" applyFill="0" applyAlignment="0" applyProtection="0"/>
    <xf numFmtId="0" fontId="18" fillId="25" borderId="82" applyNumberForma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25" fillId="12" borderId="82" applyNumberFormat="0" applyAlignment="0" applyProtection="0"/>
    <xf numFmtId="0" fontId="13" fillId="28" borderId="79" applyNumberFormat="0" applyFon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13" fillId="28" borderId="79" applyNumberFormat="0" applyFont="0" applyAlignment="0" applyProtection="0"/>
    <xf numFmtId="0" fontId="28" fillId="25" borderId="88" applyNumberFormat="0" applyAlignment="0" applyProtection="0"/>
    <xf numFmtId="0" fontId="30" fillId="0" borderId="81" applyNumberFormat="0" applyFill="0" applyAlignment="0" applyProtection="0"/>
    <xf numFmtId="0" fontId="18" fillId="25" borderId="82" applyNumberFormat="0" applyAlignment="0" applyProtection="0"/>
    <xf numFmtId="0" fontId="18" fillId="25" borderId="82" applyNumberFormat="0" applyAlignment="0" applyProtection="0"/>
    <xf numFmtId="0" fontId="13" fillId="28" borderId="79" applyNumberFormat="0" applyFont="0" applyAlignment="0" applyProtection="0"/>
    <xf numFmtId="0" fontId="25" fillId="12" borderId="82" applyNumberFormat="0" applyAlignment="0" applyProtection="0"/>
    <xf numFmtId="0" fontId="28" fillId="25" borderId="80" applyNumberForma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25" fillId="12" borderId="82" applyNumberFormat="0" applyAlignment="0" applyProtection="0"/>
    <xf numFmtId="0" fontId="13" fillId="28" borderId="79" applyNumberFormat="0" applyFont="0" applyAlignment="0" applyProtection="0"/>
    <xf numFmtId="0" fontId="13" fillId="28" borderId="87" applyNumberFormat="0" applyFont="0" applyAlignment="0" applyProtection="0"/>
    <xf numFmtId="0" fontId="13" fillId="28" borderId="79" applyNumberFormat="0" applyFont="0" applyAlignment="0" applyProtection="0"/>
    <xf numFmtId="0" fontId="28" fillId="25" borderId="85" applyNumberFormat="0" applyAlignment="0" applyProtection="0"/>
    <xf numFmtId="0" fontId="13" fillId="28" borderId="84" applyNumberFormat="0" applyFont="0" applyAlignment="0" applyProtection="0"/>
    <xf numFmtId="0" fontId="25" fillId="12" borderId="83" applyNumberFormat="0" applyAlignment="0" applyProtection="0"/>
    <xf numFmtId="0" fontId="18" fillId="25" borderId="83" applyNumberFormat="0" applyAlignment="0" applyProtection="0"/>
    <xf numFmtId="0" fontId="18" fillId="25" borderId="83" applyNumberFormat="0" applyAlignment="0" applyProtection="0"/>
    <xf numFmtId="0" fontId="25" fillId="12" borderId="83" applyNumberForma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13" fillId="28" borderId="84" applyNumberFormat="0" applyFont="0" applyAlignment="0" applyProtection="0"/>
    <xf numFmtId="0" fontId="13" fillId="28" borderId="84" applyNumberFormat="0" applyFont="0" applyAlignment="0" applyProtection="0"/>
    <xf numFmtId="0" fontId="30" fillId="0" borderId="86" applyNumberFormat="0" applyFill="0" applyAlignment="0" applyProtection="0"/>
    <xf numFmtId="0" fontId="13" fillId="28" borderId="84" applyNumberFormat="0" applyFont="0" applyAlignment="0" applyProtection="0"/>
    <xf numFmtId="0" fontId="18" fillId="25" borderId="83" applyNumberFormat="0" applyAlignment="0" applyProtection="0"/>
    <xf numFmtId="0" fontId="13" fillId="28" borderId="84" applyNumberFormat="0" applyFont="0" applyAlignment="0" applyProtection="0"/>
    <xf numFmtId="0" fontId="25" fillId="12" borderId="83" applyNumberFormat="0" applyAlignment="0" applyProtection="0"/>
    <xf numFmtId="0" fontId="28" fillId="25" borderId="85" applyNumberFormat="0" applyAlignment="0" applyProtection="0"/>
    <xf numFmtId="0" fontId="25" fillId="12" borderId="83" applyNumberFormat="0" applyAlignment="0" applyProtection="0"/>
    <xf numFmtId="0" fontId="18" fillId="25" borderId="83" applyNumberFormat="0" applyAlignment="0" applyProtection="0"/>
    <xf numFmtId="0" fontId="18" fillId="25" borderId="83" applyNumberFormat="0" applyAlignment="0" applyProtection="0"/>
    <xf numFmtId="0" fontId="25" fillId="12" borderId="83" applyNumberFormat="0" applyAlignment="0" applyProtection="0"/>
    <xf numFmtId="0" fontId="18" fillId="25" borderId="83" applyNumberForma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25" fillId="12" borderId="83" applyNumberFormat="0" applyAlignment="0" applyProtection="0"/>
    <xf numFmtId="0" fontId="13" fillId="28" borderId="84" applyNumberFormat="0" applyFon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30" fillId="0" borderId="94" applyNumberFormat="0" applyFill="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13" fillId="28" borderId="84" applyNumberFormat="0" applyFont="0" applyAlignment="0" applyProtection="0"/>
    <xf numFmtId="0" fontId="13" fillId="28" borderId="84" applyNumberFormat="0" applyFont="0" applyAlignment="0" applyProtection="0"/>
    <xf numFmtId="0" fontId="18" fillId="25" borderId="83" applyNumberFormat="0" applyAlignment="0" applyProtection="0"/>
    <xf numFmtId="0" fontId="18" fillId="25" borderId="83" applyNumberFormat="0" applyAlignment="0" applyProtection="0"/>
    <xf numFmtId="0" fontId="25" fillId="12" borderId="83" applyNumberFormat="0" applyAlignment="0" applyProtection="0"/>
    <xf numFmtId="0" fontId="18" fillId="25" borderId="83" applyNumberFormat="0" applyAlignment="0" applyProtection="0"/>
    <xf numFmtId="0" fontId="25" fillId="12" borderId="83" applyNumberFormat="0" applyAlignment="0" applyProtection="0"/>
    <xf numFmtId="0" fontId="30" fillId="0" borderId="86" applyNumberFormat="0" applyFill="0" applyAlignment="0" applyProtection="0"/>
    <xf numFmtId="0" fontId="13" fillId="28" borderId="84" applyNumberFormat="0" applyFont="0" applyAlignment="0" applyProtection="0"/>
    <xf numFmtId="0" fontId="13" fillId="28" borderId="84" applyNumberFormat="0" applyFont="0" applyAlignment="0" applyProtection="0"/>
    <xf numFmtId="0" fontId="28" fillId="25" borderId="85" applyNumberFormat="0" applyAlignment="0" applyProtection="0"/>
    <xf numFmtId="0" fontId="25" fillId="12" borderId="83" applyNumberFormat="0" applyAlignment="0" applyProtection="0"/>
    <xf numFmtId="0" fontId="30" fillId="0" borderId="86" applyNumberFormat="0" applyFill="0" applyAlignment="0" applyProtection="0"/>
    <xf numFmtId="0" fontId="13" fillId="28" borderId="84" applyNumberFormat="0" applyFon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13" fillId="28" borderId="84" applyNumberFormat="0" applyFont="0" applyAlignment="0" applyProtection="0"/>
    <xf numFmtId="0" fontId="28" fillId="25" borderId="85" applyNumberFormat="0" applyAlignment="0" applyProtection="0"/>
    <xf numFmtId="0" fontId="28" fillId="25" borderId="93" applyNumberFormat="0" applyAlignment="0" applyProtection="0"/>
    <xf numFmtId="0" fontId="13" fillId="28" borderId="84" applyNumberFormat="0" applyFont="0" applyAlignment="0" applyProtection="0"/>
    <xf numFmtId="0" fontId="18" fillId="25" borderId="83" applyNumberForma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25" fillId="12" borderId="83" applyNumberFormat="0" applyAlignment="0" applyProtection="0"/>
    <xf numFmtId="0" fontId="13" fillId="28" borderId="84" applyNumberFormat="0" applyFon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13" fillId="28" borderId="92" applyNumberFormat="0" applyFont="0" applyAlignment="0" applyProtection="0"/>
    <xf numFmtId="0" fontId="13" fillId="28" borderId="84" applyNumberFormat="0" applyFont="0" applyAlignment="0" applyProtection="0"/>
    <xf numFmtId="0" fontId="30" fillId="0" borderId="86" applyNumberFormat="0" applyFill="0" applyAlignment="0" applyProtection="0"/>
    <xf numFmtId="0" fontId="18" fillId="25" borderId="83" applyNumberFormat="0" applyAlignment="0" applyProtection="0"/>
    <xf numFmtId="0" fontId="18" fillId="25" borderId="83" applyNumberFormat="0" applyAlignment="0" applyProtection="0"/>
    <xf numFmtId="0" fontId="13" fillId="28" borderId="84" applyNumberFormat="0" applyFont="0" applyAlignment="0" applyProtection="0"/>
    <xf numFmtId="0" fontId="25" fillId="12" borderId="83" applyNumberFormat="0" applyAlignment="0" applyProtection="0"/>
    <xf numFmtId="0" fontId="28" fillId="25" borderId="85" applyNumberForma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25" fillId="12" borderId="83" applyNumberFormat="0" applyAlignment="0" applyProtection="0"/>
    <xf numFmtId="0" fontId="25" fillId="12" borderId="91" applyNumberFormat="0" applyAlignment="0" applyProtection="0"/>
    <xf numFmtId="0" fontId="13" fillId="28" borderId="84" applyNumberFormat="0" applyFont="0" applyAlignment="0" applyProtection="0"/>
    <xf numFmtId="0" fontId="13" fillId="28" borderId="92" applyNumberFormat="0" applyFont="0" applyAlignment="0" applyProtection="0"/>
    <xf numFmtId="0" fontId="13" fillId="28" borderId="84" applyNumberFormat="0" applyFont="0" applyAlignment="0" applyProtection="0"/>
    <xf numFmtId="0" fontId="18" fillId="25" borderId="91" applyNumberFormat="0" applyAlignment="0" applyProtection="0"/>
    <xf numFmtId="0" fontId="18" fillId="25" borderId="90" applyNumberFormat="0" applyAlignment="0" applyProtection="0"/>
    <xf numFmtId="0" fontId="25" fillId="12" borderId="90" applyNumberForma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13" fillId="28" borderId="87" applyNumberFormat="0" applyFont="0" applyAlignment="0" applyProtection="0"/>
    <xf numFmtId="0" fontId="13" fillId="28" borderId="87" applyNumberFormat="0" applyFont="0" applyAlignment="0" applyProtection="0"/>
    <xf numFmtId="0" fontId="30" fillId="0" borderId="89" applyNumberFormat="0" applyFill="0" applyAlignment="0" applyProtection="0"/>
    <xf numFmtId="0" fontId="13" fillId="28" borderId="87" applyNumberFormat="0" applyFont="0" applyAlignment="0" applyProtection="0"/>
    <xf numFmtId="0" fontId="18" fillId="25" borderId="90" applyNumberFormat="0" applyAlignment="0" applyProtection="0"/>
    <xf numFmtId="0" fontId="13" fillId="28" borderId="95" applyNumberFormat="0" applyFont="0" applyAlignment="0" applyProtection="0"/>
    <xf numFmtId="0" fontId="13" fillId="28" borderId="87" applyNumberFormat="0" applyFont="0" applyAlignment="0" applyProtection="0"/>
    <xf numFmtId="0" fontId="25" fillId="12" borderId="90" applyNumberFormat="0" applyAlignment="0" applyProtection="0"/>
    <xf numFmtId="0" fontId="28" fillId="25" borderId="88" applyNumberFormat="0" applyAlignment="0" applyProtection="0"/>
    <xf numFmtId="0" fontId="25" fillId="12" borderId="90" applyNumberFormat="0" applyAlignment="0" applyProtection="0"/>
    <xf numFmtId="0" fontId="18" fillId="25" borderId="90" applyNumberFormat="0" applyAlignment="0" applyProtection="0"/>
    <xf numFmtId="0" fontId="18" fillId="25" borderId="90" applyNumberFormat="0" applyAlignment="0" applyProtection="0"/>
    <xf numFmtId="0" fontId="25" fillId="12" borderId="90" applyNumberFormat="0" applyAlignment="0" applyProtection="0"/>
    <xf numFmtId="0" fontId="18" fillId="25" borderId="90" applyNumberForma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25" fillId="12" borderId="90" applyNumberFormat="0" applyAlignment="0" applyProtection="0"/>
    <xf numFmtId="0" fontId="13" fillId="28" borderId="87" applyNumberFormat="0" applyFon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13" fillId="28" borderId="87" applyNumberFormat="0" applyFont="0" applyAlignment="0" applyProtection="0"/>
    <xf numFmtId="0" fontId="28" fillId="25" borderId="96" applyNumberFormat="0" applyAlignment="0" applyProtection="0"/>
    <xf numFmtId="0" fontId="28" fillId="25" borderId="88" applyNumberFormat="0" applyAlignment="0" applyProtection="0"/>
    <xf numFmtId="0" fontId="30" fillId="0" borderId="89" applyNumberFormat="0" applyFill="0" applyAlignment="0" applyProtection="0"/>
    <xf numFmtId="0" fontId="13" fillId="28" borderId="87" applyNumberFormat="0" applyFont="0" applyAlignment="0" applyProtection="0"/>
    <xf numFmtId="0" fontId="13" fillId="28" borderId="87" applyNumberFormat="0" applyFont="0" applyAlignment="0" applyProtection="0"/>
    <xf numFmtId="0" fontId="18" fillId="25" borderId="90" applyNumberFormat="0" applyAlignment="0" applyProtection="0"/>
    <xf numFmtId="0" fontId="18" fillId="25" borderId="90" applyNumberFormat="0" applyAlignment="0" applyProtection="0"/>
    <xf numFmtId="0" fontId="25" fillId="12" borderId="90" applyNumberFormat="0" applyAlignment="0" applyProtection="0"/>
    <xf numFmtId="0" fontId="18" fillId="25" borderId="90" applyNumberFormat="0" applyAlignment="0" applyProtection="0"/>
    <xf numFmtId="0" fontId="25" fillId="12" borderId="90" applyNumberFormat="0" applyAlignment="0" applyProtection="0"/>
    <xf numFmtId="0" fontId="30" fillId="0" borderId="89" applyNumberFormat="0" applyFill="0" applyAlignment="0" applyProtection="0"/>
    <xf numFmtId="0" fontId="13" fillId="28" borderId="87" applyNumberFormat="0" applyFont="0" applyAlignment="0" applyProtection="0"/>
    <xf numFmtId="0" fontId="13" fillId="28" borderId="87" applyNumberFormat="0" applyFont="0" applyAlignment="0" applyProtection="0"/>
    <xf numFmtId="0" fontId="28" fillId="25" borderId="88" applyNumberFormat="0" applyAlignment="0" applyProtection="0"/>
    <xf numFmtId="0" fontId="25" fillId="12" borderId="90" applyNumberFormat="0" applyAlignment="0" applyProtection="0"/>
    <xf numFmtId="0" fontId="30" fillId="0" borderId="89" applyNumberFormat="0" applyFill="0" applyAlignment="0" applyProtection="0"/>
    <xf numFmtId="0" fontId="13" fillId="28" borderId="87" applyNumberFormat="0" applyFon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13" fillId="28" borderId="87" applyNumberFormat="0" applyFont="0" applyAlignment="0" applyProtection="0"/>
    <xf numFmtId="0" fontId="28" fillId="25" borderId="88" applyNumberFormat="0" applyAlignment="0" applyProtection="0"/>
    <xf numFmtId="0" fontId="13" fillId="28" borderId="87" applyNumberFormat="0" applyFont="0" applyAlignment="0" applyProtection="0"/>
    <xf numFmtId="0" fontId="18" fillId="25" borderId="90" applyNumberForma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25" fillId="12" borderId="90" applyNumberFormat="0" applyAlignment="0" applyProtection="0"/>
    <xf numFmtId="0" fontId="13" fillId="28" borderId="87" applyNumberFormat="0" applyFon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13" fillId="28" borderId="95" applyNumberFormat="0" applyFont="0" applyAlignment="0" applyProtection="0"/>
    <xf numFmtId="0" fontId="13" fillId="28" borderId="87" applyNumberFormat="0" applyFont="0" applyAlignment="0" applyProtection="0"/>
    <xf numFmtId="0" fontId="30" fillId="0" borderId="97" applyNumberFormat="0" applyFill="0" applyAlignment="0" applyProtection="0"/>
    <xf numFmtId="0" fontId="30" fillId="0" borderId="89" applyNumberFormat="0" applyFill="0" applyAlignment="0" applyProtection="0"/>
    <xf numFmtId="0" fontId="18" fillId="25" borderId="90" applyNumberFormat="0" applyAlignment="0" applyProtection="0"/>
    <xf numFmtId="0" fontId="18" fillId="25" borderId="90" applyNumberFormat="0" applyAlignment="0" applyProtection="0"/>
    <xf numFmtId="0" fontId="13" fillId="28" borderId="87" applyNumberFormat="0" applyFont="0" applyAlignment="0" applyProtection="0"/>
    <xf numFmtId="0" fontId="25" fillId="12" borderId="90" applyNumberFormat="0" applyAlignment="0" applyProtection="0"/>
    <xf numFmtId="0" fontId="28" fillId="25" borderId="88" applyNumberForma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25" fillId="12" borderId="90" applyNumberFormat="0" applyAlignment="0" applyProtection="0"/>
    <xf numFmtId="0" fontId="13" fillId="28" borderId="87" applyNumberFormat="0" applyFont="0" applyAlignment="0" applyProtection="0"/>
    <xf numFmtId="0" fontId="13" fillId="28" borderId="87" applyNumberFormat="0" applyFont="0" applyAlignment="0" applyProtection="0"/>
    <xf numFmtId="0" fontId="30" fillId="0" borderId="97" applyNumberFormat="0" applyFill="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13" fillId="28" borderId="92" applyNumberFormat="0" applyFont="0" applyAlignment="0" applyProtection="0"/>
    <xf numFmtId="0" fontId="30" fillId="0" borderId="94" applyNumberFormat="0" applyFill="0" applyAlignment="0" applyProtection="0"/>
    <xf numFmtId="0" fontId="13" fillId="28" borderId="92" applyNumberFormat="0" applyFont="0" applyAlignment="0" applyProtection="0"/>
    <xf numFmtId="0" fontId="18" fillId="25" borderId="91" applyNumberFormat="0" applyAlignment="0" applyProtection="0"/>
    <xf numFmtId="0" fontId="13" fillId="28" borderId="92" applyNumberFormat="0" applyFont="0" applyAlignment="0" applyProtection="0"/>
    <xf numFmtId="0" fontId="25" fillId="12" borderId="91" applyNumberFormat="0" applyAlignment="0" applyProtection="0"/>
    <xf numFmtId="0" fontId="28" fillId="25" borderId="93" applyNumberFormat="0" applyAlignment="0" applyProtection="0"/>
    <xf numFmtId="0" fontId="25" fillId="12" borderId="91" applyNumberFormat="0" applyAlignment="0" applyProtection="0"/>
    <xf numFmtId="0" fontId="18" fillId="25" borderId="91" applyNumberFormat="0" applyAlignment="0" applyProtection="0"/>
    <xf numFmtId="0" fontId="18" fillId="25" borderId="91" applyNumberFormat="0" applyAlignment="0" applyProtection="0"/>
    <xf numFmtId="0" fontId="25" fillId="12" borderId="91" applyNumberFormat="0" applyAlignment="0" applyProtection="0"/>
    <xf numFmtId="0" fontId="18" fillId="25" borderId="91" applyNumberFormat="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25" fillId="12" borderId="91" applyNumberFormat="0" applyAlignment="0" applyProtection="0"/>
    <xf numFmtId="0" fontId="13" fillId="28" borderId="92" applyNumberFormat="0" applyFont="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13" fillId="28" borderId="92" applyNumberFormat="0" applyFont="0" applyAlignment="0" applyProtection="0"/>
    <xf numFmtId="0" fontId="18" fillId="25" borderId="91" applyNumberFormat="0" applyAlignment="0" applyProtection="0"/>
    <xf numFmtId="0" fontId="18" fillId="25" borderId="91" applyNumberFormat="0" applyAlignment="0" applyProtection="0"/>
    <xf numFmtId="0" fontId="25" fillId="12" borderId="91" applyNumberFormat="0" applyAlignment="0" applyProtection="0"/>
    <xf numFmtId="0" fontId="18" fillId="25" borderId="91" applyNumberFormat="0" applyAlignment="0" applyProtection="0"/>
    <xf numFmtId="0" fontId="25" fillId="12" borderId="91"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13" fillId="28" borderId="92" applyNumberFormat="0" applyFont="0" applyAlignment="0" applyProtection="0"/>
    <xf numFmtId="0" fontId="28" fillId="25" borderId="93" applyNumberFormat="0" applyAlignment="0" applyProtection="0"/>
    <xf numFmtId="0" fontId="25" fillId="12" borderId="91"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28" fillId="25" borderId="93" applyNumberFormat="0" applyAlignment="0" applyProtection="0"/>
    <xf numFmtId="0" fontId="13" fillId="28" borderId="92" applyNumberFormat="0" applyFont="0" applyAlignment="0" applyProtection="0"/>
    <xf numFmtId="0" fontId="18" fillId="25" borderId="91" applyNumberFormat="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25" fillId="12" borderId="91" applyNumberFormat="0" applyAlignment="0" applyProtection="0"/>
    <xf numFmtId="0" fontId="13" fillId="28" borderId="92" applyNumberFormat="0" applyFont="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30" fillId="0" borderId="94" applyNumberFormat="0" applyFill="0" applyAlignment="0" applyProtection="0"/>
    <xf numFmtId="0" fontId="18" fillId="25" borderId="91" applyNumberFormat="0" applyAlignment="0" applyProtection="0"/>
    <xf numFmtId="0" fontId="18" fillId="25" borderId="91" applyNumberFormat="0" applyAlignment="0" applyProtection="0"/>
    <xf numFmtId="0" fontId="13" fillId="28" borderId="92" applyNumberFormat="0" applyFont="0" applyAlignment="0" applyProtection="0"/>
    <xf numFmtId="0" fontId="25" fillId="12" borderId="91" applyNumberFormat="0" applyAlignment="0" applyProtection="0"/>
    <xf numFmtId="0" fontId="28" fillId="25" borderId="93" applyNumberFormat="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25" fillId="12" borderId="91" applyNumberFormat="0" applyAlignment="0" applyProtection="0"/>
    <xf numFmtId="0" fontId="13" fillId="28" borderId="92" applyNumberFormat="0" applyFont="0" applyAlignment="0" applyProtection="0"/>
    <xf numFmtId="0" fontId="13" fillId="28" borderId="92" applyNumberFormat="0" applyFont="0" applyAlignment="0" applyProtection="0"/>
    <xf numFmtId="0" fontId="25" fillId="12" borderId="98" applyNumberFormat="0" applyAlignment="0" applyProtection="0"/>
    <xf numFmtId="0" fontId="18" fillId="25" borderId="98" applyNumberFormat="0" applyAlignment="0" applyProtection="0"/>
    <xf numFmtId="0" fontId="18" fillId="25" borderId="98" applyNumberFormat="0" applyAlignment="0" applyProtection="0"/>
    <xf numFmtId="0" fontId="25" fillId="12" borderId="98" applyNumberForma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13" fillId="28" borderId="95" applyNumberFormat="0" applyFont="0" applyAlignment="0" applyProtection="0"/>
    <xf numFmtId="0" fontId="30" fillId="0" borderId="97" applyNumberFormat="0" applyFill="0" applyAlignment="0" applyProtection="0"/>
    <xf numFmtId="0" fontId="13" fillId="28" borderId="95" applyNumberFormat="0" applyFont="0" applyAlignment="0" applyProtection="0"/>
    <xf numFmtId="0" fontId="18" fillId="25" borderId="98" applyNumberFormat="0" applyAlignment="0" applyProtection="0"/>
    <xf numFmtId="0" fontId="13" fillId="28" borderId="95" applyNumberFormat="0" applyFont="0" applyAlignment="0" applyProtection="0"/>
    <xf numFmtId="0" fontId="25" fillId="12" borderId="98" applyNumberFormat="0" applyAlignment="0" applyProtection="0"/>
    <xf numFmtId="0" fontId="28" fillId="25" borderId="96" applyNumberFormat="0" applyAlignment="0" applyProtection="0"/>
    <xf numFmtId="0" fontId="25" fillId="12" borderId="98" applyNumberFormat="0" applyAlignment="0" applyProtection="0"/>
    <xf numFmtId="0" fontId="18" fillId="25" borderId="98" applyNumberFormat="0" applyAlignment="0" applyProtection="0"/>
    <xf numFmtId="0" fontId="18" fillId="25" borderId="98" applyNumberFormat="0" applyAlignment="0" applyProtection="0"/>
    <xf numFmtId="0" fontId="25" fillId="12" borderId="98" applyNumberFormat="0" applyAlignment="0" applyProtection="0"/>
    <xf numFmtId="0" fontId="18" fillId="25" borderId="98" applyNumberForma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25" fillId="12" borderId="98" applyNumberFormat="0" applyAlignment="0" applyProtection="0"/>
    <xf numFmtId="0" fontId="13" fillId="28" borderId="95" applyNumberFormat="0" applyFon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13" fillId="28" borderId="95" applyNumberFormat="0" applyFont="0" applyAlignment="0" applyProtection="0"/>
    <xf numFmtId="0" fontId="18" fillId="25" borderId="98" applyNumberFormat="0" applyAlignment="0" applyProtection="0"/>
    <xf numFmtId="0" fontId="18" fillId="25" borderId="98" applyNumberFormat="0" applyAlignment="0" applyProtection="0"/>
    <xf numFmtId="0" fontId="25" fillId="12" borderId="98" applyNumberFormat="0" applyAlignment="0" applyProtection="0"/>
    <xf numFmtId="0" fontId="18" fillId="25" borderId="98" applyNumberFormat="0" applyAlignment="0" applyProtection="0"/>
    <xf numFmtId="0" fontId="25" fillId="12" borderId="98"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13" fillId="28" borderId="95" applyNumberFormat="0" applyFont="0" applyAlignment="0" applyProtection="0"/>
    <xf numFmtId="0" fontId="28" fillId="25" borderId="96" applyNumberFormat="0" applyAlignment="0" applyProtection="0"/>
    <xf numFmtId="0" fontId="25" fillId="12" borderId="98"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28" fillId="25" borderId="96" applyNumberFormat="0" applyAlignment="0" applyProtection="0"/>
    <xf numFmtId="0" fontId="13" fillId="28" borderId="95" applyNumberFormat="0" applyFont="0" applyAlignment="0" applyProtection="0"/>
    <xf numFmtId="0" fontId="18" fillId="25" borderId="98" applyNumberForma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25" fillId="12" borderId="98" applyNumberFormat="0" applyAlignment="0" applyProtection="0"/>
    <xf numFmtId="0" fontId="13" fillId="28" borderId="95" applyNumberFormat="0" applyFon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30" fillId="0" borderId="97" applyNumberFormat="0" applyFill="0" applyAlignment="0" applyProtection="0"/>
    <xf numFmtId="0" fontId="18" fillId="25" borderId="98" applyNumberFormat="0" applyAlignment="0" applyProtection="0"/>
    <xf numFmtId="0" fontId="18" fillId="25" borderId="98" applyNumberFormat="0" applyAlignment="0" applyProtection="0"/>
    <xf numFmtId="0" fontId="13" fillId="28" borderId="95" applyNumberFormat="0" applyFont="0" applyAlignment="0" applyProtection="0"/>
    <xf numFmtId="0" fontId="25" fillId="12" borderId="98" applyNumberFormat="0" applyAlignment="0" applyProtection="0"/>
    <xf numFmtId="0" fontId="28" fillId="25" borderId="96" applyNumberForma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25" fillId="12" borderId="98" applyNumberFormat="0" applyAlignment="0" applyProtection="0"/>
    <xf numFmtId="0" fontId="13" fillId="28" borderId="95" applyNumberFormat="0" applyFont="0" applyAlignment="0" applyProtection="0"/>
    <xf numFmtId="0" fontId="13" fillId="28" borderId="95" applyNumberFormat="0" applyFont="0" applyAlignment="0" applyProtection="0"/>
    <xf numFmtId="0" fontId="32" fillId="0" borderId="0"/>
    <xf numFmtId="0" fontId="13" fillId="28" borderId="108" applyNumberFormat="0" applyFont="0" applyAlignment="0" applyProtection="0"/>
    <xf numFmtId="0" fontId="25" fillId="12" borderId="114" applyNumberFormat="0" applyAlignment="0" applyProtection="0"/>
    <xf numFmtId="0" fontId="28" fillId="25" borderId="109" applyNumberFormat="0" applyAlignment="0" applyProtection="0"/>
    <xf numFmtId="0" fontId="13" fillId="28" borderId="104" applyNumberFormat="0" applyFont="0" applyAlignment="0" applyProtection="0"/>
    <xf numFmtId="0" fontId="13" fillId="28" borderId="108" applyNumberFormat="0" applyFont="0" applyAlignment="0" applyProtection="0"/>
    <xf numFmtId="0" fontId="28" fillId="25" borderId="116" applyNumberFormat="0" applyAlignment="0" applyProtection="0"/>
    <xf numFmtId="0" fontId="18" fillId="25" borderId="107" applyNumberFormat="0" applyAlignment="0" applyProtection="0"/>
    <xf numFmtId="0" fontId="13" fillId="28" borderId="115" applyNumberFormat="0" applyFont="0" applyAlignment="0" applyProtection="0"/>
    <xf numFmtId="0" fontId="18" fillId="25" borderId="107" applyNumberFormat="0" applyAlignment="0" applyProtection="0"/>
    <xf numFmtId="0" fontId="18" fillId="25" borderId="118" applyNumberFormat="0" applyAlignment="0" applyProtection="0"/>
    <xf numFmtId="0" fontId="30" fillId="0" borderId="117" applyNumberFormat="0" applyFill="0" applyAlignment="0" applyProtection="0"/>
    <xf numFmtId="0" fontId="13" fillId="28" borderId="108" applyNumberFormat="0" applyFont="0" applyAlignment="0" applyProtection="0"/>
    <xf numFmtId="0" fontId="13" fillId="28" borderId="111" applyNumberFormat="0" applyFont="0" applyAlignment="0" applyProtection="0"/>
    <xf numFmtId="0" fontId="13" fillId="28" borderId="104" applyNumberFormat="0" applyFont="0" applyAlignment="0" applyProtection="0"/>
    <xf numFmtId="0" fontId="13" fillId="28" borderId="104" applyNumberFormat="0" applyFont="0" applyAlignment="0" applyProtection="0"/>
    <xf numFmtId="0" fontId="13" fillId="28" borderId="108" applyNumberFormat="0" applyFont="0" applyAlignment="0" applyProtection="0"/>
    <xf numFmtId="0" fontId="13" fillId="28" borderId="115" applyNumberFormat="0" applyFont="0" applyAlignment="0" applyProtection="0"/>
    <xf numFmtId="0" fontId="30" fillId="0" borderId="110" applyNumberFormat="0" applyFill="0" applyAlignment="0" applyProtection="0"/>
    <xf numFmtId="0" fontId="13" fillId="28" borderId="108" applyNumberFormat="0" applyFont="0" applyAlignment="0" applyProtection="0"/>
    <xf numFmtId="0" fontId="13" fillId="28" borderId="104" applyNumberFormat="0" applyFont="0" applyAlignment="0" applyProtection="0"/>
    <xf numFmtId="0" fontId="25" fillId="12" borderId="114" applyNumberFormat="0" applyAlignment="0" applyProtection="0"/>
    <xf numFmtId="0" fontId="25" fillId="12" borderId="107" applyNumberFormat="0" applyAlignment="0" applyProtection="0"/>
    <xf numFmtId="0" fontId="30" fillId="0" borderId="110" applyNumberFormat="0" applyFill="0" applyAlignment="0" applyProtection="0"/>
    <xf numFmtId="0" fontId="30" fillId="0" borderId="113" applyNumberFormat="0" applyFill="0" applyAlignment="0" applyProtection="0"/>
    <xf numFmtId="0" fontId="18" fillId="25" borderId="99" applyNumberFormat="0" applyAlignment="0" applyProtection="0"/>
    <xf numFmtId="0" fontId="13" fillId="28" borderId="104" applyNumberFormat="0" applyFont="0" applyAlignment="0" applyProtection="0"/>
    <xf numFmtId="0" fontId="13" fillId="28" borderId="123" applyNumberFormat="0" applyFont="0" applyAlignment="0" applyProtection="0"/>
    <xf numFmtId="0" fontId="13" fillId="28" borderId="111" applyNumberFormat="0" applyFont="0" applyAlignment="0" applyProtection="0"/>
    <xf numFmtId="0" fontId="25" fillId="12" borderId="107" applyNumberFormat="0" applyAlignment="0" applyProtection="0"/>
    <xf numFmtId="0" fontId="28" fillId="25" borderId="109" applyNumberFormat="0" applyAlignment="0" applyProtection="0"/>
    <xf numFmtId="0" fontId="18" fillId="25" borderId="107" applyNumberFormat="0" applyAlignment="0" applyProtection="0"/>
    <xf numFmtId="0" fontId="13" fillId="28" borderId="108" applyNumberFormat="0" applyFont="0" applyAlignment="0" applyProtection="0"/>
    <xf numFmtId="0" fontId="25" fillId="12" borderId="99" applyNumberFormat="0" applyAlignment="0" applyProtection="0"/>
    <xf numFmtId="0" fontId="25" fillId="12" borderId="107" applyNumberFormat="0" applyAlignment="0" applyProtection="0"/>
    <xf numFmtId="0" fontId="25" fillId="12" borderId="107" applyNumberFormat="0" applyAlignment="0" applyProtection="0"/>
    <xf numFmtId="0" fontId="13" fillId="28" borderId="108" applyNumberFormat="0" applyFont="0" applyAlignment="0" applyProtection="0"/>
    <xf numFmtId="0" fontId="13" fillId="28" borderId="104" applyNumberFormat="0" applyFont="0" applyAlignment="0" applyProtection="0"/>
    <xf numFmtId="0" fontId="13" fillId="28" borderId="100" applyNumberFormat="0" applyFont="0" applyAlignment="0" applyProtection="0"/>
    <xf numFmtId="0" fontId="28" fillId="25" borderId="101" applyNumberFormat="0" applyAlignment="0" applyProtection="0"/>
    <xf numFmtId="0" fontId="13" fillId="28" borderId="108" applyNumberFormat="0" applyFont="0" applyAlignment="0" applyProtection="0"/>
    <xf numFmtId="0" fontId="30" fillId="0" borderId="102" applyNumberFormat="0" applyFill="0" applyAlignment="0" applyProtection="0"/>
    <xf numFmtId="0" fontId="13" fillId="28" borderId="104" applyNumberFormat="0" applyFont="0" applyAlignment="0" applyProtection="0"/>
    <xf numFmtId="0" fontId="28" fillId="25" borderId="109" applyNumberFormat="0" applyAlignment="0" applyProtection="0"/>
    <xf numFmtId="0" fontId="30" fillId="0" borderId="110" applyNumberFormat="0" applyFill="0" applyAlignment="0" applyProtection="0"/>
    <xf numFmtId="0" fontId="30" fillId="0" borderId="117" applyNumberFormat="0" applyFill="0" applyAlignment="0" applyProtection="0"/>
    <xf numFmtId="0" fontId="13" fillId="28" borderId="100" applyNumberFormat="0" applyFont="0" applyAlignment="0" applyProtection="0"/>
    <xf numFmtId="0" fontId="13" fillId="28" borderId="104" applyNumberFormat="0" applyFont="0" applyAlignment="0" applyProtection="0"/>
    <xf numFmtId="0" fontId="30" fillId="0" borderId="102" applyNumberFormat="0" applyFill="0" applyAlignment="0" applyProtection="0"/>
    <xf numFmtId="0" fontId="28" fillId="25" borderId="101" applyNumberFormat="0" applyAlignment="0" applyProtection="0"/>
    <xf numFmtId="0" fontId="13" fillId="28" borderId="100" applyNumberFormat="0" applyFont="0" applyAlignment="0" applyProtection="0"/>
    <xf numFmtId="0" fontId="25" fillId="12" borderId="99" applyNumberFormat="0" applyAlignment="0" applyProtection="0"/>
    <xf numFmtId="0" fontId="18" fillId="25" borderId="99" applyNumberFormat="0" applyAlignment="0" applyProtection="0"/>
    <xf numFmtId="0" fontId="18" fillId="25" borderId="99" applyNumberFormat="0" applyAlignment="0" applyProtection="0"/>
    <xf numFmtId="0" fontId="25" fillId="12" borderId="99" applyNumberForma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13" fillId="28" borderId="100" applyNumberFormat="0" applyFont="0" applyAlignment="0" applyProtection="0"/>
    <xf numFmtId="0" fontId="13" fillId="28" borderId="100" applyNumberFormat="0" applyFont="0" applyAlignment="0" applyProtection="0"/>
    <xf numFmtId="0" fontId="30" fillId="0" borderId="102" applyNumberFormat="0" applyFill="0" applyAlignment="0" applyProtection="0"/>
    <xf numFmtId="0" fontId="13" fillId="28" borderId="100" applyNumberFormat="0" applyFont="0" applyAlignment="0" applyProtection="0"/>
    <xf numFmtId="0" fontId="18" fillId="25" borderId="99" applyNumberFormat="0" applyAlignment="0" applyProtection="0"/>
    <xf numFmtId="0" fontId="28" fillId="25" borderId="112" applyNumberFormat="0" applyAlignment="0" applyProtection="0"/>
    <xf numFmtId="0" fontId="25" fillId="12" borderId="107" applyNumberFormat="0" applyAlignment="0" applyProtection="0"/>
    <xf numFmtId="0" fontId="13" fillId="28" borderId="100" applyNumberFormat="0" applyFont="0" applyAlignment="0" applyProtection="0"/>
    <xf numFmtId="0" fontId="25" fillId="12" borderId="99" applyNumberFormat="0" applyAlignment="0" applyProtection="0"/>
    <xf numFmtId="0" fontId="28" fillId="25" borderId="101" applyNumberFormat="0" applyAlignment="0" applyProtection="0"/>
    <xf numFmtId="0" fontId="25" fillId="12" borderId="99" applyNumberFormat="0" applyAlignment="0" applyProtection="0"/>
    <xf numFmtId="0" fontId="18" fillId="25" borderId="99" applyNumberFormat="0" applyAlignment="0" applyProtection="0"/>
    <xf numFmtId="0" fontId="18" fillId="25" borderId="99" applyNumberFormat="0" applyAlignment="0" applyProtection="0"/>
    <xf numFmtId="0" fontId="25" fillId="12" borderId="99" applyNumberFormat="0" applyAlignment="0" applyProtection="0"/>
    <xf numFmtId="0" fontId="18" fillId="25" borderId="99" applyNumberForma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25" fillId="12" borderId="99" applyNumberFormat="0" applyAlignment="0" applyProtection="0"/>
    <xf numFmtId="0" fontId="13" fillId="28" borderId="100" applyNumberFormat="0" applyFon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13" fillId="28" borderId="143" applyNumberFormat="0" applyFont="0" applyAlignment="0" applyProtection="0"/>
    <xf numFmtId="0" fontId="13" fillId="28" borderId="100" applyNumberFormat="0" applyFont="0" applyAlignment="0" applyProtection="0"/>
    <xf numFmtId="0" fontId="25" fillId="12" borderId="118" applyNumberFormat="0" applyAlignment="0" applyProtection="0"/>
    <xf numFmtId="0" fontId="28" fillId="25" borderId="101" applyNumberFormat="0" applyAlignment="0" applyProtection="0"/>
    <xf numFmtId="0" fontId="30" fillId="0" borderId="102" applyNumberFormat="0" applyFill="0" applyAlignment="0" applyProtection="0"/>
    <xf numFmtId="0" fontId="13" fillId="28" borderId="100" applyNumberFormat="0" applyFont="0" applyAlignment="0" applyProtection="0"/>
    <xf numFmtId="0" fontId="13" fillId="28" borderId="100" applyNumberFormat="0" applyFont="0" applyAlignment="0" applyProtection="0"/>
    <xf numFmtId="0" fontId="18" fillId="25" borderId="99" applyNumberFormat="0" applyAlignment="0" applyProtection="0"/>
    <xf numFmtId="0" fontId="18" fillId="25" borderId="99" applyNumberFormat="0" applyAlignment="0" applyProtection="0"/>
    <xf numFmtId="0" fontId="25" fillId="12" borderId="99" applyNumberFormat="0" applyAlignment="0" applyProtection="0"/>
    <xf numFmtId="0" fontId="18" fillId="25" borderId="99" applyNumberFormat="0" applyAlignment="0" applyProtection="0"/>
    <xf numFmtId="0" fontId="25" fillId="12" borderId="99" applyNumberFormat="0" applyAlignment="0" applyProtection="0"/>
    <xf numFmtId="0" fontId="30" fillId="0" borderId="102" applyNumberFormat="0" applyFill="0" applyAlignment="0" applyProtection="0"/>
    <xf numFmtId="0" fontId="13" fillId="28" borderId="100" applyNumberFormat="0" applyFont="0" applyAlignment="0" applyProtection="0"/>
    <xf numFmtId="0" fontId="13" fillId="28" borderId="100" applyNumberFormat="0" applyFont="0" applyAlignment="0" applyProtection="0"/>
    <xf numFmtId="0" fontId="28" fillId="25" borderId="101" applyNumberFormat="0" applyAlignment="0" applyProtection="0"/>
    <xf numFmtId="0" fontId="25" fillId="12" borderId="99" applyNumberFormat="0" applyAlignment="0" applyProtection="0"/>
    <xf numFmtId="0" fontId="30" fillId="0" borderId="102" applyNumberFormat="0" applyFill="0" applyAlignment="0" applyProtection="0"/>
    <xf numFmtId="0" fontId="13" fillId="28" borderId="100" applyNumberFormat="0" applyFon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13" fillId="28" borderId="100" applyNumberFormat="0" applyFont="0" applyAlignment="0" applyProtection="0"/>
    <xf numFmtId="0" fontId="28" fillId="25" borderId="101" applyNumberFormat="0" applyAlignment="0" applyProtection="0"/>
    <xf numFmtId="0" fontId="13" fillId="28" borderId="104" applyNumberFormat="0" applyFont="0" applyAlignment="0" applyProtection="0"/>
    <xf numFmtId="0" fontId="13" fillId="28" borderId="100" applyNumberFormat="0" applyFont="0" applyAlignment="0" applyProtection="0"/>
    <xf numFmtId="0" fontId="13" fillId="28" borderId="108" applyNumberFormat="0" applyFont="0" applyAlignment="0" applyProtection="0"/>
    <xf numFmtId="0" fontId="18" fillId="25" borderId="99" applyNumberForma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25" fillId="12" borderId="99" applyNumberFormat="0" applyAlignment="0" applyProtection="0"/>
    <xf numFmtId="0" fontId="13" fillId="28" borderId="100" applyNumberFormat="0" applyFon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28" fillId="25" borderId="109" applyNumberFormat="0" applyAlignment="0" applyProtection="0"/>
    <xf numFmtId="0" fontId="13" fillId="28" borderId="100" applyNumberFormat="0" applyFont="0" applyAlignment="0" applyProtection="0"/>
    <xf numFmtId="0" fontId="28" fillId="25" borderId="133" applyNumberFormat="0" applyAlignment="0" applyProtection="0"/>
    <xf numFmtId="0" fontId="30" fillId="0" borderId="102" applyNumberFormat="0" applyFill="0" applyAlignment="0" applyProtection="0"/>
    <xf numFmtId="0" fontId="18" fillId="25" borderId="99" applyNumberFormat="0" applyAlignment="0" applyProtection="0"/>
    <xf numFmtId="0" fontId="18" fillId="25" borderId="99" applyNumberFormat="0" applyAlignment="0" applyProtection="0"/>
    <xf numFmtId="0" fontId="13" fillId="28" borderId="100" applyNumberFormat="0" applyFont="0" applyAlignment="0" applyProtection="0"/>
    <xf numFmtId="0" fontId="25" fillId="12" borderId="99" applyNumberFormat="0" applyAlignment="0" applyProtection="0"/>
    <xf numFmtId="0" fontId="28" fillId="25" borderId="101" applyNumberForma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25" fillId="12" borderId="99" applyNumberFormat="0" applyAlignment="0" applyProtection="0"/>
    <xf numFmtId="0" fontId="28" fillId="25" borderId="109" applyNumberFormat="0" applyAlignment="0" applyProtection="0"/>
    <xf numFmtId="0" fontId="13" fillId="28" borderId="100" applyNumberFormat="0" applyFont="0" applyAlignment="0" applyProtection="0"/>
    <xf numFmtId="0" fontId="13" fillId="28" borderId="108" applyNumberFormat="0" applyFont="0" applyAlignment="0" applyProtection="0"/>
    <xf numFmtId="0" fontId="13" fillId="28" borderId="100" applyNumberFormat="0" applyFont="0" applyAlignment="0" applyProtection="0"/>
    <xf numFmtId="0" fontId="13" fillId="28" borderId="104" applyNumberFormat="0" applyFont="0" applyAlignment="0" applyProtection="0"/>
    <xf numFmtId="0" fontId="25" fillId="12" borderId="103" applyNumberFormat="0" applyAlignment="0" applyProtection="0"/>
    <xf numFmtId="0" fontId="13" fillId="28" borderId="132" applyNumberFormat="0" applyFont="0" applyAlignment="0" applyProtection="0"/>
    <xf numFmtId="0" fontId="13" fillId="28" borderId="108" applyNumberFormat="0" applyFont="0" applyAlignment="0" applyProtection="0"/>
    <xf numFmtId="0" fontId="13" fillId="28" borderId="111" applyNumberFormat="0" applyFont="0" applyAlignment="0" applyProtection="0"/>
    <xf numFmtId="0" fontId="13" fillId="28" borderId="115" applyNumberFormat="0" applyFont="0" applyAlignment="0" applyProtection="0"/>
    <xf numFmtId="0" fontId="28" fillId="25" borderId="109" applyNumberFormat="0" applyAlignment="0" applyProtection="0"/>
    <xf numFmtId="0" fontId="13" fillId="28" borderId="104" applyNumberFormat="0" applyFont="0" applyAlignment="0" applyProtection="0"/>
    <xf numFmtId="0" fontId="18" fillId="25" borderId="114" applyNumberFormat="0" applyAlignment="0" applyProtection="0"/>
    <xf numFmtId="0" fontId="13" fillId="28" borderId="104" applyNumberFormat="0" applyFont="0" applyAlignment="0" applyProtection="0"/>
    <xf numFmtId="0" fontId="13" fillId="28" borderId="104" applyNumberFormat="0" applyFont="0" applyAlignment="0" applyProtection="0"/>
    <xf numFmtId="0" fontId="13" fillId="28" borderId="104" applyNumberFormat="0" applyFont="0" applyAlignment="0" applyProtection="0"/>
    <xf numFmtId="0" fontId="28" fillId="25" borderId="105" applyNumberFormat="0" applyAlignment="0" applyProtection="0"/>
    <xf numFmtId="0" fontId="30" fillId="0" borderId="110" applyNumberFormat="0" applyFill="0" applyAlignment="0" applyProtection="0"/>
    <xf numFmtId="0" fontId="30" fillId="0" borderId="113" applyNumberFormat="0" applyFill="0" applyAlignment="0" applyProtection="0"/>
    <xf numFmtId="0" fontId="13" fillId="28" borderId="108" applyNumberFormat="0" applyFont="0" applyAlignment="0" applyProtection="0"/>
    <xf numFmtId="0" fontId="13" fillId="28" borderId="108" applyNumberFormat="0" applyFont="0" applyAlignment="0" applyProtection="0"/>
    <xf numFmtId="0" fontId="18" fillId="25" borderId="107" applyNumberFormat="0" applyAlignment="0" applyProtection="0"/>
    <xf numFmtId="0" fontId="28" fillId="25" borderId="109" applyNumberFormat="0" applyAlignment="0" applyProtection="0"/>
    <xf numFmtId="0" fontId="13" fillId="28" borderId="108" applyNumberFormat="0" applyFont="0" applyAlignment="0" applyProtection="0"/>
    <xf numFmtId="0" fontId="30" fillId="0" borderId="110" applyNumberFormat="0" applyFill="0" applyAlignment="0" applyProtection="0"/>
    <xf numFmtId="0" fontId="18" fillId="25" borderId="114" applyNumberFormat="0" applyAlignment="0" applyProtection="0"/>
    <xf numFmtId="0" fontId="28" fillId="25" borderId="109" applyNumberFormat="0" applyAlignment="0" applyProtection="0"/>
    <xf numFmtId="0" fontId="13" fillId="28" borderId="111" applyNumberFormat="0" applyFont="0" applyAlignment="0" applyProtection="0"/>
    <xf numFmtId="0" fontId="13" fillId="28" borderId="108" applyNumberFormat="0" applyFont="0" applyAlignment="0" applyProtection="0"/>
    <xf numFmtId="0" fontId="13" fillId="28" borderId="108" applyNumberFormat="0" applyFont="0" applyAlignment="0" applyProtection="0"/>
    <xf numFmtId="0" fontId="13" fillId="28" borderId="104" applyNumberFormat="0" applyFont="0" applyAlignment="0" applyProtection="0"/>
    <xf numFmtId="0" fontId="18" fillId="25" borderId="107" applyNumberFormat="0" applyAlignment="0" applyProtection="0"/>
    <xf numFmtId="0" fontId="13" fillId="28" borderId="104" applyNumberFormat="0" applyFont="0" applyAlignment="0" applyProtection="0"/>
    <xf numFmtId="0" fontId="30" fillId="0" borderId="110" applyNumberFormat="0" applyFill="0" applyAlignment="0" applyProtection="0"/>
    <xf numFmtId="0" fontId="18" fillId="25" borderId="107" applyNumberFormat="0" applyAlignment="0" applyProtection="0"/>
    <xf numFmtId="0" fontId="13" fillId="28" borderId="115" applyNumberFormat="0" applyFont="0" applyAlignment="0" applyProtection="0"/>
    <xf numFmtId="0" fontId="30" fillId="0" borderId="110" applyNumberFormat="0" applyFill="0" applyAlignment="0" applyProtection="0"/>
    <xf numFmtId="0" fontId="25" fillId="12" borderId="118" applyNumberFormat="0" applyAlignment="0" applyProtection="0"/>
    <xf numFmtId="0" fontId="18" fillId="25" borderId="118" applyNumberFormat="0" applyAlignment="0" applyProtection="0"/>
    <xf numFmtId="0" fontId="13" fillId="28" borderId="115" applyNumberFormat="0" applyFont="0" applyAlignment="0" applyProtection="0"/>
    <xf numFmtId="0" fontId="28" fillId="25" borderId="109" applyNumberFormat="0" applyAlignment="0" applyProtection="0"/>
    <xf numFmtId="0" fontId="13" fillId="28" borderId="104" applyNumberFormat="0" applyFont="0" applyAlignment="0" applyProtection="0"/>
    <xf numFmtId="0" fontId="25" fillId="12" borderId="107" applyNumberFormat="0" applyAlignment="0" applyProtection="0"/>
    <xf numFmtId="0" fontId="18" fillId="25" borderId="107" applyNumberFormat="0" applyAlignment="0" applyProtection="0"/>
    <xf numFmtId="0" fontId="13" fillId="28" borderId="115" applyNumberFormat="0" applyFont="0" applyAlignment="0" applyProtection="0"/>
    <xf numFmtId="0" fontId="18" fillId="25" borderId="107" applyNumberFormat="0" applyAlignment="0" applyProtection="0"/>
    <xf numFmtId="0" fontId="13" fillId="28" borderId="108" applyNumberFormat="0" applyFont="0" applyAlignment="0" applyProtection="0"/>
    <xf numFmtId="0" fontId="13" fillId="28" borderId="120" applyNumberFormat="0" applyFont="0" applyAlignment="0" applyProtection="0"/>
    <xf numFmtId="0" fontId="25" fillId="12" borderId="107" applyNumberFormat="0" applyAlignment="0" applyProtection="0"/>
    <xf numFmtId="0" fontId="18" fillId="25" borderId="119" applyNumberFormat="0" applyAlignment="0" applyProtection="0"/>
    <xf numFmtId="0" fontId="13" fillId="28" borderId="104" applyNumberFormat="0" applyFont="0" applyAlignment="0" applyProtection="0"/>
    <xf numFmtId="0" fontId="13" fillId="28" borderId="104" applyNumberFormat="0" applyFont="0" applyAlignment="0" applyProtection="0"/>
    <xf numFmtId="0" fontId="30" fillId="0" borderId="110" applyNumberFormat="0" applyFill="0" applyAlignment="0" applyProtection="0"/>
    <xf numFmtId="0" fontId="13" fillId="28" borderId="115" applyNumberFormat="0" applyFont="0" applyAlignment="0" applyProtection="0"/>
    <xf numFmtId="0" fontId="18" fillId="25" borderId="118" applyNumberFormat="0" applyAlignment="0" applyProtection="0"/>
    <xf numFmtId="0" fontId="13" fillId="28" borderId="104" applyNumberFormat="0" applyFont="0" applyAlignment="0" applyProtection="0"/>
    <xf numFmtId="0" fontId="13" fillId="28" borderId="104" applyNumberFormat="0" applyFont="0" applyAlignment="0" applyProtection="0"/>
    <xf numFmtId="0" fontId="30" fillId="0" borderId="117" applyNumberFormat="0" applyFill="0" applyAlignment="0" applyProtection="0"/>
    <xf numFmtId="0" fontId="13" fillId="28" borderId="104" applyNumberFormat="0" applyFont="0" applyAlignment="0" applyProtection="0"/>
    <xf numFmtId="0" fontId="28" fillId="25" borderId="109" applyNumberFormat="0" applyAlignment="0" applyProtection="0"/>
    <xf numFmtId="0" fontId="28" fillId="25" borderId="109" applyNumberFormat="0" applyAlignment="0" applyProtection="0"/>
    <xf numFmtId="0" fontId="13" fillId="28" borderId="108" applyNumberFormat="0" applyFont="0" applyAlignment="0" applyProtection="0"/>
    <xf numFmtId="0" fontId="18" fillId="25" borderId="118" applyNumberFormat="0" applyAlignment="0" applyProtection="0"/>
    <xf numFmtId="0" fontId="18" fillId="25" borderId="119" applyNumberFormat="0" applyAlignment="0" applyProtection="0"/>
    <xf numFmtId="0" fontId="18" fillId="25" borderId="107" applyNumberFormat="0" applyAlignment="0" applyProtection="0"/>
    <xf numFmtId="0" fontId="25" fillId="12" borderId="107" applyNumberFormat="0" applyAlignment="0" applyProtection="0"/>
    <xf numFmtId="0" fontId="13" fillId="28" borderId="104" applyNumberFormat="0" applyFont="0" applyAlignment="0" applyProtection="0"/>
    <xf numFmtId="0" fontId="30" fillId="0" borderId="122" applyNumberFormat="0" applyFill="0" applyAlignment="0" applyProtection="0"/>
    <xf numFmtId="0" fontId="30" fillId="0" borderId="117" applyNumberFormat="0" applyFill="0" applyAlignment="0" applyProtection="0"/>
    <xf numFmtId="0" fontId="18" fillId="25" borderId="103" applyNumberFormat="0" applyAlignment="0" applyProtection="0"/>
    <xf numFmtId="0" fontId="13" fillId="28" borderId="104" applyNumberFormat="0" applyFont="0" applyAlignment="0" applyProtection="0"/>
    <xf numFmtId="0" fontId="28" fillId="25" borderId="109" applyNumberFormat="0" applyAlignment="0" applyProtection="0"/>
    <xf numFmtId="0" fontId="13" fillId="28" borderId="108" applyNumberFormat="0" applyFont="0" applyAlignment="0" applyProtection="0"/>
    <xf numFmtId="0" fontId="30" fillId="0" borderId="110" applyNumberFormat="0" applyFill="0" applyAlignment="0" applyProtection="0"/>
    <xf numFmtId="0" fontId="13" fillId="28" borderId="115" applyNumberFormat="0" applyFont="0" applyAlignment="0" applyProtection="0"/>
    <xf numFmtId="0" fontId="13" fillId="28" borderId="108" applyNumberFormat="0" applyFont="0" applyAlignment="0" applyProtection="0"/>
    <xf numFmtId="0" fontId="13" fillId="28" borderId="104" applyNumberFormat="0" applyFont="0" applyAlignment="0" applyProtection="0"/>
    <xf numFmtId="0" fontId="25" fillId="12" borderId="107" applyNumberFormat="0" applyAlignment="0" applyProtection="0"/>
    <xf numFmtId="0" fontId="25" fillId="12" borderId="107" applyNumberFormat="0" applyAlignment="0" applyProtection="0"/>
    <xf numFmtId="0" fontId="13" fillId="28" borderId="104" applyNumberFormat="0" applyFont="0" applyAlignment="0" applyProtection="0"/>
    <xf numFmtId="0" fontId="13" fillId="28" borderId="120" applyNumberFormat="0" applyFont="0" applyAlignment="0" applyProtection="0"/>
    <xf numFmtId="0" fontId="18" fillId="25" borderId="107" applyNumberFormat="0" applyAlignment="0" applyProtection="0"/>
    <xf numFmtId="0" fontId="30" fillId="0" borderId="110" applyNumberFormat="0" applyFill="0" applyAlignment="0" applyProtection="0"/>
    <xf numFmtId="0" fontId="18" fillId="25" borderId="107" applyNumberFormat="0" applyAlignment="0" applyProtection="0"/>
    <xf numFmtId="0" fontId="25" fillId="12" borderId="107" applyNumberFormat="0" applyAlignment="0" applyProtection="0"/>
    <xf numFmtId="0" fontId="13" fillId="28" borderId="115" applyNumberFormat="0" applyFont="0" applyAlignment="0" applyProtection="0"/>
    <xf numFmtId="0" fontId="30" fillId="0" borderId="110" applyNumberFormat="0" applyFill="0" applyAlignment="0" applyProtection="0"/>
    <xf numFmtId="0" fontId="30" fillId="0" borderId="106" applyNumberFormat="0" applyFill="0" applyAlignment="0" applyProtection="0"/>
    <xf numFmtId="0" fontId="30" fillId="0" borderId="110" applyNumberFormat="0" applyFill="0" applyAlignment="0" applyProtection="0"/>
    <xf numFmtId="0" fontId="28" fillId="25" borderId="116" applyNumberFormat="0" applyAlignment="0" applyProtection="0"/>
    <xf numFmtId="0" fontId="28" fillId="25" borderId="112" applyNumberFormat="0" applyAlignment="0" applyProtection="0"/>
    <xf numFmtId="0" fontId="13" fillId="28" borderId="108" applyNumberFormat="0" applyFont="0" applyAlignment="0" applyProtection="0"/>
    <xf numFmtId="0" fontId="13" fillId="28" borderId="104" applyNumberFormat="0" applyFont="0" applyAlignment="0" applyProtection="0"/>
    <xf numFmtId="0" fontId="13" fillId="28" borderId="108" applyNumberFormat="0" applyFont="0" applyAlignment="0" applyProtection="0"/>
    <xf numFmtId="0" fontId="13" fillId="28" borderId="104" applyNumberFormat="0" applyFont="0" applyAlignment="0" applyProtection="0"/>
    <xf numFmtId="0" fontId="28" fillId="25" borderId="116" applyNumberFormat="0" applyAlignment="0" applyProtection="0"/>
    <xf numFmtId="0" fontId="28" fillId="25" borderId="116" applyNumberFormat="0" applyAlignment="0" applyProtection="0"/>
    <xf numFmtId="0" fontId="13" fillId="28" borderId="115" applyNumberFormat="0" applyFont="0" applyAlignment="0" applyProtection="0"/>
    <xf numFmtId="0" fontId="30" fillId="0" borderId="113" applyNumberFormat="0" applyFill="0" applyAlignment="0" applyProtection="0"/>
    <xf numFmtId="0" fontId="30" fillId="0" borderId="110" applyNumberFormat="0" applyFill="0" applyAlignment="0" applyProtection="0"/>
    <xf numFmtId="0" fontId="28" fillId="25" borderId="144" applyNumberFormat="0" applyAlignment="0" applyProtection="0"/>
    <xf numFmtId="0" fontId="30" fillId="0" borderId="110" applyNumberFormat="0" applyFill="0" applyAlignment="0" applyProtection="0"/>
    <xf numFmtId="0" fontId="13" fillId="28" borderId="128" applyNumberFormat="0" applyFont="0" applyAlignment="0" applyProtection="0"/>
    <xf numFmtId="0" fontId="25" fillId="12" borderId="118" applyNumberFormat="0" applyAlignment="0" applyProtection="0"/>
    <xf numFmtId="0" fontId="25" fillId="12" borderId="107" applyNumberFormat="0" applyAlignment="0" applyProtection="0"/>
    <xf numFmtId="0" fontId="25" fillId="12" borderId="119" applyNumberFormat="0" applyAlignment="0" applyProtection="0"/>
    <xf numFmtId="0" fontId="13" fillId="28" borderId="108" applyNumberFormat="0" applyFont="0" applyAlignment="0" applyProtection="0"/>
    <xf numFmtId="0" fontId="13" fillId="28" borderId="111" applyNumberFormat="0" applyFont="0" applyAlignment="0" applyProtection="0"/>
    <xf numFmtId="0" fontId="13" fillId="28" borderId="108" applyNumberFormat="0" applyFont="0" applyAlignment="0" applyProtection="0"/>
    <xf numFmtId="0" fontId="28" fillId="25" borderId="109" applyNumberFormat="0" applyAlignment="0" applyProtection="0"/>
    <xf numFmtId="0" fontId="13" fillId="28" borderId="120" applyNumberFormat="0" applyFont="0" applyAlignment="0" applyProtection="0"/>
    <xf numFmtId="0" fontId="28" fillId="25" borderId="109" applyNumberFormat="0" applyAlignment="0" applyProtection="0"/>
    <xf numFmtId="0" fontId="28" fillId="25" borderId="121" applyNumberFormat="0" applyAlignment="0" applyProtection="0"/>
    <xf numFmtId="0" fontId="30" fillId="0" borderId="122" applyNumberFormat="0" applyFill="0" applyAlignment="0" applyProtection="0"/>
    <xf numFmtId="0" fontId="13" fillId="28" borderId="120" applyNumberFormat="0" applyFont="0" applyAlignment="0" applyProtection="0"/>
    <xf numFmtId="0" fontId="28" fillId="25" borderId="112" applyNumberFormat="0" applyAlignment="0" applyProtection="0"/>
    <xf numFmtId="0" fontId="13" fillId="28" borderId="108" applyNumberFormat="0" applyFont="0" applyAlignment="0" applyProtection="0"/>
    <xf numFmtId="0" fontId="18" fillId="25" borderId="107" applyNumberFormat="0" applyAlignment="0" applyProtection="0"/>
    <xf numFmtId="0" fontId="25" fillId="12" borderId="118" applyNumberFormat="0" applyAlignment="0" applyProtection="0"/>
    <xf numFmtId="0" fontId="13" fillId="28" borderId="108" applyNumberFormat="0" applyFont="0" applyAlignment="0" applyProtection="0"/>
    <xf numFmtId="0" fontId="18" fillId="25" borderId="107" applyNumberFormat="0" applyAlignment="0" applyProtection="0"/>
    <xf numFmtId="0" fontId="25" fillId="12" borderId="107" applyNumberFormat="0" applyAlignment="0" applyProtection="0"/>
    <xf numFmtId="0" fontId="25" fillId="12" borderId="118" applyNumberFormat="0" applyAlignment="0" applyProtection="0"/>
    <xf numFmtId="0" fontId="13" fillId="28" borderId="108" applyNumberFormat="0" applyFont="0" applyAlignment="0" applyProtection="0"/>
    <xf numFmtId="0" fontId="13" fillId="28" borderId="120" applyNumberFormat="0" applyFont="0" applyAlignment="0" applyProtection="0"/>
    <xf numFmtId="0" fontId="13" fillId="28" borderId="108" applyNumberFormat="0" applyFont="0" applyAlignment="0" applyProtection="0"/>
    <xf numFmtId="0" fontId="30" fillId="0" borderId="117" applyNumberFormat="0" applyFill="0" applyAlignment="0" applyProtection="0"/>
    <xf numFmtId="0" fontId="13" fillId="28" borderId="111" applyNumberFormat="0" applyFont="0" applyAlignment="0" applyProtection="0"/>
    <xf numFmtId="0" fontId="30" fillId="0" borderId="113" applyNumberFormat="0" applyFill="0" applyAlignment="0" applyProtection="0"/>
    <xf numFmtId="0" fontId="13" fillId="28" borderId="111" applyNumberFormat="0" applyFont="0" applyAlignment="0" applyProtection="0"/>
    <xf numFmtId="0" fontId="18" fillId="25" borderId="114" applyNumberFormat="0" applyAlignment="0" applyProtection="0"/>
    <xf numFmtId="0" fontId="18" fillId="25" borderId="119" applyNumberFormat="0" applyAlignment="0" applyProtection="0"/>
    <xf numFmtId="0" fontId="13" fillId="28" borderId="120" applyNumberFormat="0" applyFont="0" applyAlignment="0" applyProtection="0"/>
    <xf numFmtId="0" fontId="13" fillId="28" borderId="111" applyNumberFormat="0" applyFont="0" applyAlignment="0" applyProtection="0"/>
    <xf numFmtId="0" fontId="25" fillId="12" borderId="114" applyNumberFormat="0" applyAlignment="0" applyProtection="0"/>
    <xf numFmtId="0" fontId="28" fillId="25" borderId="112" applyNumberFormat="0" applyAlignment="0" applyProtection="0"/>
    <xf numFmtId="0" fontId="25" fillId="12" borderId="114" applyNumberFormat="0" applyAlignment="0" applyProtection="0"/>
    <xf numFmtId="0" fontId="18" fillId="25" borderId="114" applyNumberFormat="0" applyAlignment="0" applyProtection="0"/>
    <xf numFmtId="0" fontId="18" fillId="25" borderId="114" applyNumberFormat="0" applyAlignment="0" applyProtection="0"/>
    <xf numFmtId="0" fontId="25" fillId="12" borderId="114" applyNumberFormat="0" applyAlignment="0" applyProtection="0"/>
    <xf numFmtId="0" fontId="18" fillId="25" borderId="114" applyNumberFormat="0" applyAlignment="0" applyProtection="0"/>
    <xf numFmtId="0" fontId="13" fillId="28" borderId="111" applyNumberFormat="0" applyFont="0" applyAlignment="0" applyProtection="0"/>
    <xf numFmtId="0" fontId="28" fillId="25" borderId="112" applyNumberFormat="0" applyAlignment="0" applyProtection="0"/>
    <xf numFmtId="0" fontId="30" fillId="0" borderId="113" applyNumberFormat="0" applyFill="0" applyAlignment="0" applyProtection="0"/>
    <xf numFmtId="0" fontId="25" fillId="12" borderId="114" applyNumberFormat="0" applyAlignment="0" applyProtection="0"/>
    <xf numFmtId="0" fontId="13" fillId="28" borderId="111" applyNumberFormat="0" applyFont="0" applyAlignment="0" applyProtection="0"/>
    <xf numFmtId="0" fontId="13" fillId="28" borderId="111" applyNumberFormat="0" applyFont="0" applyAlignment="0" applyProtection="0"/>
    <xf numFmtId="0" fontId="28" fillId="25" borderId="112" applyNumberFormat="0" applyAlignment="0" applyProtection="0"/>
    <xf numFmtId="0" fontId="30" fillId="0" borderId="113" applyNumberFormat="0" applyFill="0" applyAlignment="0" applyProtection="0"/>
    <xf numFmtId="0" fontId="25" fillId="12" borderId="118" applyNumberFormat="0" applyAlignment="0" applyProtection="0"/>
    <xf numFmtId="0" fontId="13" fillId="28" borderId="111" applyNumberFormat="0" applyFont="0" applyAlignment="0" applyProtection="0"/>
    <xf numFmtId="0" fontId="28" fillId="25" borderId="116" applyNumberFormat="0" applyAlignment="0" applyProtection="0"/>
    <xf numFmtId="0" fontId="28" fillId="25" borderId="112" applyNumberFormat="0" applyAlignment="0" applyProtection="0"/>
    <xf numFmtId="0" fontId="30" fillId="0" borderId="113" applyNumberFormat="0" applyFill="0" applyAlignment="0" applyProtection="0"/>
    <xf numFmtId="0" fontId="13" fillId="28" borderId="111" applyNumberFormat="0" applyFont="0" applyAlignment="0" applyProtection="0"/>
    <xf numFmtId="0" fontId="13" fillId="28" borderId="111" applyNumberFormat="0" applyFont="0" applyAlignment="0" applyProtection="0"/>
    <xf numFmtId="0" fontId="18" fillId="25" borderId="114" applyNumberFormat="0" applyAlignment="0" applyProtection="0"/>
    <xf numFmtId="0" fontId="18" fillId="25" borderId="114" applyNumberFormat="0" applyAlignment="0" applyProtection="0"/>
    <xf numFmtId="0" fontId="25" fillId="12" borderId="114" applyNumberFormat="0" applyAlignment="0" applyProtection="0"/>
    <xf numFmtId="0" fontId="18" fillId="25" borderId="114" applyNumberFormat="0" applyAlignment="0" applyProtection="0"/>
    <xf numFmtId="0" fontId="25" fillId="12" borderId="114" applyNumberFormat="0" applyAlignment="0" applyProtection="0"/>
    <xf numFmtId="0" fontId="30" fillId="0" borderId="113" applyNumberFormat="0" applyFill="0" applyAlignment="0" applyProtection="0"/>
    <xf numFmtId="0" fontId="13" fillId="28" borderId="111" applyNumberFormat="0" applyFont="0" applyAlignment="0" applyProtection="0"/>
    <xf numFmtId="0" fontId="13" fillId="28" borderId="111" applyNumberFormat="0" applyFont="0" applyAlignment="0" applyProtection="0"/>
    <xf numFmtId="0" fontId="28" fillId="25" borderId="112" applyNumberFormat="0" applyAlignment="0" applyProtection="0"/>
    <xf numFmtId="0" fontId="25" fillId="12" borderId="114" applyNumberFormat="0" applyAlignment="0" applyProtection="0"/>
    <xf numFmtId="0" fontId="30" fillId="0" borderId="113" applyNumberFormat="0" applyFill="0" applyAlignment="0" applyProtection="0"/>
    <xf numFmtId="0" fontId="13" fillId="28" borderId="111" applyNumberFormat="0" applyFont="0" applyAlignment="0" applyProtection="0"/>
    <xf numFmtId="0" fontId="13" fillId="28" borderId="111" applyNumberFormat="0" applyFont="0" applyAlignment="0" applyProtection="0"/>
    <xf numFmtId="0" fontId="28" fillId="25" borderId="112" applyNumberFormat="0" applyAlignment="0" applyProtection="0"/>
    <xf numFmtId="0" fontId="30" fillId="0" borderId="113" applyNumberFormat="0" applyFill="0" applyAlignment="0" applyProtection="0"/>
    <xf numFmtId="0" fontId="13" fillId="28" borderId="111" applyNumberFormat="0" applyFont="0" applyAlignment="0" applyProtection="0"/>
    <xf numFmtId="0" fontId="28" fillId="25" borderId="112" applyNumberFormat="0" applyAlignment="0" applyProtection="0"/>
    <xf numFmtId="0" fontId="13" fillId="28" borderId="111" applyNumberFormat="0" applyFont="0" applyAlignment="0" applyProtection="0"/>
    <xf numFmtId="0" fontId="18" fillId="25" borderId="114" applyNumberFormat="0" applyAlignment="0" applyProtection="0"/>
    <xf numFmtId="0" fontId="13" fillId="28" borderId="111" applyNumberFormat="0" applyFont="0" applyAlignment="0" applyProtection="0"/>
    <xf numFmtId="0" fontId="28" fillId="25" borderId="112" applyNumberFormat="0" applyAlignment="0" applyProtection="0"/>
    <xf numFmtId="0" fontId="30" fillId="0" borderId="113" applyNumberFormat="0" applyFill="0" applyAlignment="0" applyProtection="0"/>
    <xf numFmtId="0" fontId="25" fillId="12" borderId="114" applyNumberFormat="0" applyAlignment="0" applyProtection="0"/>
    <xf numFmtId="0" fontId="13" fillId="28" borderId="111" applyNumberFormat="0" applyFont="0" applyAlignment="0" applyProtection="0"/>
    <xf numFmtId="0" fontId="13" fillId="28" borderId="111" applyNumberFormat="0" applyFont="0" applyAlignment="0" applyProtection="0"/>
    <xf numFmtId="0" fontId="28" fillId="25" borderId="112" applyNumberFormat="0" applyAlignment="0" applyProtection="0"/>
    <xf numFmtId="0" fontId="30" fillId="0" borderId="113" applyNumberFormat="0" applyFill="0" applyAlignment="0" applyProtection="0"/>
    <xf numFmtId="0" fontId="13" fillId="28" borderId="120" applyNumberFormat="0" applyFont="0" applyAlignment="0" applyProtection="0"/>
    <xf numFmtId="0" fontId="13" fillId="28" borderId="111" applyNumberFormat="0" applyFont="0" applyAlignment="0" applyProtection="0"/>
    <xf numFmtId="0" fontId="30" fillId="0" borderId="117" applyNumberFormat="0" applyFill="0" applyAlignment="0" applyProtection="0"/>
    <xf numFmtId="0" fontId="30" fillId="0" borderId="113" applyNumberFormat="0" applyFill="0" applyAlignment="0" applyProtection="0"/>
    <xf numFmtId="0" fontId="18" fillId="25" borderId="114" applyNumberFormat="0" applyAlignment="0" applyProtection="0"/>
    <xf numFmtId="0" fontId="18" fillId="25" borderId="114" applyNumberFormat="0" applyAlignment="0" applyProtection="0"/>
    <xf numFmtId="0" fontId="13" fillId="28" borderId="111" applyNumberFormat="0" applyFont="0" applyAlignment="0" applyProtection="0"/>
    <xf numFmtId="0" fontId="25" fillId="12" borderId="114" applyNumberFormat="0" applyAlignment="0" applyProtection="0"/>
    <xf numFmtId="0" fontId="28" fillId="25" borderId="112" applyNumberFormat="0" applyAlignment="0" applyProtection="0"/>
    <xf numFmtId="0" fontId="13" fillId="28" borderId="111" applyNumberFormat="0" applyFont="0" applyAlignment="0" applyProtection="0"/>
    <xf numFmtId="0" fontId="28" fillId="25" borderId="112" applyNumberFormat="0" applyAlignment="0" applyProtection="0"/>
    <xf numFmtId="0" fontId="30" fillId="0" borderId="113" applyNumberFormat="0" applyFill="0" applyAlignment="0" applyProtection="0"/>
    <xf numFmtId="0" fontId="25" fillId="12" borderId="114" applyNumberFormat="0" applyAlignment="0" applyProtection="0"/>
    <xf numFmtId="0" fontId="30" fillId="0" borderId="122" applyNumberFormat="0" applyFill="0" applyAlignment="0" applyProtection="0"/>
    <xf numFmtId="0" fontId="13" fillId="28" borderId="111" applyNumberFormat="0" applyFont="0" applyAlignment="0" applyProtection="0"/>
    <xf numFmtId="0" fontId="13" fillId="28" borderId="115" applyNumberFormat="0" applyFont="0" applyAlignment="0" applyProtection="0"/>
    <xf numFmtId="0" fontId="13" fillId="28" borderId="111" applyNumberFormat="0" applyFont="0" applyAlignment="0" applyProtection="0"/>
    <xf numFmtId="0" fontId="25" fillId="12" borderId="127" applyNumberFormat="0" applyAlignment="0" applyProtection="0"/>
    <xf numFmtId="0" fontId="13" fillId="28" borderId="115" applyNumberFormat="0" applyFont="0" applyAlignment="0" applyProtection="0"/>
    <xf numFmtId="0" fontId="18" fillId="25" borderId="118" applyNumberFormat="0" applyAlignment="0" applyProtection="0"/>
    <xf numFmtId="0" fontId="18" fillId="25" borderId="118" applyNumberFormat="0" applyAlignment="0" applyProtection="0"/>
    <xf numFmtId="0" fontId="30" fillId="0" borderId="117" applyNumberFormat="0" applyFill="0" applyAlignment="0" applyProtection="0"/>
    <xf numFmtId="0" fontId="25" fillId="12" borderId="119" applyNumberFormat="0" applyAlignment="0" applyProtection="0"/>
    <xf numFmtId="0" fontId="18" fillId="25" borderId="118" applyNumberFormat="0" applyAlignment="0" applyProtection="0"/>
    <xf numFmtId="0" fontId="13" fillId="28" borderId="128" applyNumberFormat="0" applyFont="0" applyAlignment="0" applyProtection="0"/>
    <xf numFmtId="0" fontId="30" fillId="0" borderId="122" applyNumberFormat="0" applyFill="0" applyAlignment="0" applyProtection="0"/>
    <xf numFmtId="0" fontId="28" fillId="25" borderId="116" applyNumberFormat="0" applyAlignment="0" applyProtection="0"/>
    <xf numFmtId="0" fontId="18" fillId="25" borderId="127" applyNumberFormat="0" applyAlignment="0" applyProtection="0"/>
    <xf numFmtId="0" fontId="18" fillId="25" borderId="119" applyNumberFormat="0" applyAlignment="0" applyProtection="0"/>
    <xf numFmtId="0" fontId="13" fillId="28" borderId="115" applyNumberFormat="0" applyFont="0" applyAlignment="0" applyProtection="0"/>
    <xf numFmtId="0" fontId="13" fillId="28" borderId="143" applyNumberFormat="0" applyFont="0" applyAlignment="0" applyProtection="0"/>
    <xf numFmtId="0" fontId="13" fillId="28" borderId="132" applyNumberFormat="0" applyFont="0" applyAlignment="0" applyProtection="0"/>
    <xf numFmtId="0" fontId="18" fillId="25" borderId="119" applyNumberFormat="0" applyAlignment="0" applyProtection="0"/>
    <xf numFmtId="0" fontId="25" fillId="12" borderId="118" applyNumberFormat="0" applyAlignment="0" applyProtection="0"/>
    <xf numFmtId="0" fontId="28" fillId="25" borderId="116" applyNumberFormat="0" applyAlignment="0" applyProtection="0"/>
    <xf numFmtId="0" fontId="28" fillId="25" borderId="116" applyNumberFormat="0" applyAlignment="0" applyProtection="0"/>
    <xf numFmtId="0" fontId="25" fillId="12" borderId="118" applyNumberFormat="0" applyAlignment="0" applyProtection="0"/>
    <xf numFmtId="0" fontId="30" fillId="0" borderId="122" applyNumberFormat="0" applyFill="0" applyAlignment="0" applyProtection="0"/>
    <xf numFmtId="0" fontId="30" fillId="0" borderId="122" applyNumberFormat="0" applyFill="0" applyAlignment="0" applyProtection="0"/>
    <xf numFmtId="0" fontId="25" fillId="12" borderId="127" applyNumberFormat="0" applyAlignment="0" applyProtection="0"/>
    <xf numFmtId="0" fontId="13" fillId="28" borderId="115" applyNumberFormat="0" applyFont="0" applyAlignment="0" applyProtection="0"/>
    <xf numFmtId="0" fontId="13" fillId="28" borderId="115" applyNumberFormat="0" applyFont="0" applyAlignment="0" applyProtection="0"/>
    <xf numFmtId="0" fontId="13" fillId="28" borderId="120" applyNumberFormat="0" applyFont="0" applyAlignment="0" applyProtection="0"/>
    <xf numFmtId="0" fontId="18" fillId="25" borderId="118" applyNumberFormat="0" applyAlignment="0" applyProtection="0"/>
    <xf numFmtId="0" fontId="13" fillId="28" borderId="120" applyNumberFormat="0" applyFont="0" applyAlignment="0" applyProtection="0"/>
    <xf numFmtId="0" fontId="30" fillId="0" borderId="117" applyNumberFormat="0" applyFill="0" applyAlignment="0" applyProtection="0"/>
    <xf numFmtId="0" fontId="28" fillId="25" borderId="116" applyNumberFormat="0" applyAlignment="0" applyProtection="0"/>
    <xf numFmtId="0" fontId="30" fillId="0" borderId="117" applyNumberFormat="0" applyFill="0" applyAlignment="0" applyProtection="0"/>
    <xf numFmtId="0" fontId="13" fillId="28" borderId="115" applyNumberFormat="0" applyFont="0" applyAlignment="0" applyProtection="0"/>
    <xf numFmtId="0" fontId="13" fillId="28" borderId="120" applyNumberFormat="0" applyFont="0" applyAlignment="0" applyProtection="0"/>
    <xf numFmtId="0" fontId="18" fillId="25" borderId="119" applyNumberFormat="0" applyAlignment="0" applyProtection="0"/>
    <xf numFmtId="0" fontId="18" fillId="25" borderId="118" applyNumberFormat="0" applyAlignment="0" applyProtection="0"/>
    <xf numFmtId="0" fontId="30" fillId="0" borderId="122" applyNumberFormat="0" applyFill="0" applyAlignment="0" applyProtection="0"/>
    <xf numFmtId="0" fontId="30" fillId="0" borderId="117" applyNumberFormat="0" applyFill="0" applyAlignment="0" applyProtection="0"/>
    <xf numFmtId="0" fontId="28" fillId="25" borderId="116" applyNumberFormat="0" applyAlignment="0" applyProtection="0"/>
    <xf numFmtId="0" fontId="13" fillId="28" borderId="115" applyNumberFormat="0" applyFont="0" applyAlignment="0" applyProtection="0"/>
    <xf numFmtId="0" fontId="28" fillId="25" borderId="121" applyNumberFormat="0" applyAlignment="0" applyProtection="0"/>
    <xf numFmtId="0" fontId="13" fillId="28" borderId="115" applyNumberFormat="0" applyFont="0" applyAlignment="0" applyProtection="0"/>
    <xf numFmtId="0" fontId="18" fillId="25" borderId="118" applyNumberFormat="0" applyAlignment="0" applyProtection="0"/>
    <xf numFmtId="0" fontId="28" fillId="25" borderId="116" applyNumberFormat="0" applyAlignment="0" applyProtection="0"/>
    <xf numFmtId="0" fontId="28" fillId="25" borderId="116" applyNumberFormat="0" applyAlignment="0" applyProtection="0"/>
    <xf numFmtId="0" fontId="13" fillId="28" borderId="115" applyNumberFormat="0" applyFont="0" applyAlignment="0" applyProtection="0"/>
    <xf numFmtId="0" fontId="25" fillId="12" borderId="118" applyNumberFormat="0" applyAlignment="0" applyProtection="0"/>
    <xf numFmtId="0" fontId="13" fillId="28" borderId="115" applyNumberFormat="0" applyFont="0" applyAlignment="0" applyProtection="0"/>
    <xf numFmtId="0" fontId="28" fillId="25" borderId="121" applyNumberFormat="0" applyAlignment="0" applyProtection="0"/>
    <xf numFmtId="0" fontId="18" fillId="25" borderId="118" applyNumberFormat="0" applyAlignment="0" applyProtection="0"/>
    <xf numFmtId="0" fontId="25" fillId="12" borderId="119" applyNumberFormat="0" applyAlignment="0" applyProtection="0"/>
    <xf numFmtId="0" fontId="25" fillId="12" borderId="118" applyNumberFormat="0" applyAlignment="0" applyProtection="0"/>
    <xf numFmtId="0" fontId="28" fillId="25" borderId="121" applyNumberFormat="0" applyAlignment="0" applyProtection="0"/>
    <xf numFmtId="0" fontId="28" fillId="25" borderId="121" applyNumberFormat="0" applyAlignment="0" applyProtection="0"/>
    <xf numFmtId="0" fontId="30" fillId="0" borderId="117" applyNumberFormat="0" applyFill="0" applyAlignment="0" applyProtection="0"/>
    <xf numFmtId="0" fontId="13" fillId="28" borderId="115" applyNumberFormat="0" applyFont="0" applyAlignment="0" applyProtection="0"/>
    <xf numFmtId="0" fontId="13" fillId="28" borderId="120" applyNumberFormat="0" applyFont="0" applyAlignment="0" applyProtection="0"/>
    <xf numFmtId="0" fontId="25" fillId="12" borderId="146" applyNumberFormat="0" applyAlignment="0" applyProtection="0"/>
    <xf numFmtId="0" fontId="30" fillId="0" borderId="117" applyNumberFormat="0" applyFill="0" applyAlignment="0" applyProtection="0"/>
    <xf numFmtId="0" fontId="30" fillId="0" borderId="117" applyNumberFormat="0" applyFill="0" applyAlignment="0" applyProtection="0"/>
    <xf numFmtId="0" fontId="13" fillId="28" borderId="115" applyNumberFormat="0" applyFont="0" applyAlignment="0" applyProtection="0"/>
    <xf numFmtId="0" fontId="18" fillId="25" borderId="118" applyNumberFormat="0" applyAlignment="0" applyProtection="0"/>
    <xf numFmtId="0" fontId="13" fillId="28" borderId="120" applyNumberFormat="0" applyFont="0" applyAlignment="0" applyProtection="0"/>
    <xf numFmtId="0" fontId="13" fillId="28" borderId="120" applyNumberFormat="0" applyFont="0" applyAlignment="0" applyProtection="0"/>
    <xf numFmtId="0" fontId="13" fillId="28" borderId="123" applyNumberFormat="0" applyFont="0" applyAlignment="0" applyProtection="0"/>
    <xf numFmtId="0" fontId="13" fillId="28" borderId="115" applyNumberFormat="0" applyFont="0" applyAlignment="0" applyProtection="0"/>
    <xf numFmtId="0" fontId="13" fillId="28" borderId="120" applyNumberFormat="0" applyFont="0" applyAlignment="0" applyProtection="0"/>
    <xf numFmtId="0" fontId="13" fillId="28" borderId="120" applyNumberFormat="0" applyFont="0" applyAlignment="0" applyProtection="0"/>
    <xf numFmtId="0" fontId="18" fillId="25" borderId="119" applyNumberFormat="0" applyAlignment="0" applyProtection="0"/>
    <xf numFmtId="0" fontId="28" fillId="25" borderId="116" applyNumberFormat="0" applyAlignment="0" applyProtection="0"/>
    <xf numFmtId="0" fontId="13" fillId="28" borderId="115" applyNumberFormat="0" applyFont="0" applyAlignment="0" applyProtection="0"/>
    <xf numFmtId="0" fontId="13" fillId="28" borderId="115" applyNumberFormat="0" applyFont="0" applyAlignment="0" applyProtection="0"/>
    <xf numFmtId="0" fontId="30" fillId="0" borderId="122" applyNumberFormat="0" applyFill="0" applyAlignment="0" applyProtection="0"/>
    <xf numFmtId="0" fontId="30" fillId="0" borderId="122" applyNumberFormat="0" applyFill="0" applyAlignment="0" applyProtection="0"/>
    <xf numFmtId="0" fontId="25" fillId="12" borderId="119" applyNumberFormat="0" applyAlignment="0" applyProtection="0"/>
    <xf numFmtId="0" fontId="25" fillId="12" borderId="118" applyNumberFormat="0" applyAlignment="0" applyProtection="0"/>
    <xf numFmtId="0" fontId="13" fillId="28" borderId="120" applyNumberFormat="0" applyFont="0" applyAlignment="0" applyProtection="0"/>
    <xf numFmtId="0" fontId="13" fillId="28" borderId="115" applyNumberFormat="0" applyFont="0" applyAlignment="0" applyProtection="0"/>
    <xf numFmtId="0" fontId="30" fillId="0" borderId="122" applyNumberFormat="0" applyFill="0" applyAlignment="0" applyProtection="0"/>
    <xf numFmtId="0" fontId="28" fillId="25" borderId="116" applyNumberFormat="0" applyAlignment="0" applyProtection="0"/>
    <xf numFmtId="0" fontId="30" fillId="0" borderId="117" applyNumberFormat="0" applyFill="0" applyAlignment="0" applyProtection="0"/>
    <xf numFmtId="0" fontId="25" fillId="12" borderId="118" applyNumberFormat="0" applyAlignment="0" applyProtection="0"/>
    <xf numFmtId="0" fontId="28" fillId="25" borderId="121" applyNumberFormat="0" applyAlignment="0" applyProtection="0"/>
    <xf numFmtId="0" fontId="13" fillId="28" borderId="115" applyNumberFormat="0" applyFont="0" applyAlignment="0" applyProtection="0"/>
    <xf numFmtId="0" fontId="28" fillId="25" borderId="121" applyNumberFormat="0" applyAlignment="0" applyProtection="0"/>
    <xf numFmtId="0" fontId="13" fillId="28" borderId="115" applyNumberFormat="0" applyFont="0" applyAlignment="0" applyProtection="0"/>
    <xf numFmtId="0" fontId="30" fillId="0" borderId="122" applyNumberFormat="0" applyFill="0" applyAlignment="0" applyProtection="0"/>
    <xf numFmtId="0" fontId="13" fillId="28" borderId="128" applyNumberFormat="0" applyFont="0" applyAlignment="0" applyProtection="0"/>
    <xf numFmtId="0" fontId="28" fillId="25" borderId="124" applyNumberFormat="0" applyAlignment="0" applyProtection="0"/>
    <xf numFmtId="0" fontId="25" fillId="12" borderId="127" applyNumberFormat="0" applyAlignment="0" applyProtection="0"/>
    <xf numFmtId="0" fontId="25" fillId="12" borderId="119" applyNumberFormat="0" applyAlignment="0" applyProtection="0"/>
    <xf numFmtId="0" fontId="25" fillId="12" borderId="119" applyNumberFormat="0" applyAlignment="0" applyProtection="0"/>
    <xf numFmtId="0" fontId="28" fillId="25" borderId="121" applyNumberFormat="0" applyAlignment="0" applyProtection="0"/>
    <xf numFmtId="0" fontId="25" fillId="12" borderId="127" applyNumberFormat="0" applyAlignment="0" applyProtection="0"/>
    <xf numFmtId="0" fontId="18" fillId="25" borderId="119" applyNumberFormat="0" applyAlignment="0" applyProtection="0"/>
    <xf numFmtId="0" fontId="13" fillId="28" borderId="128" applyNumberFormat="0" applyFont="0" applyAlignment="0" applyProtection="0"/>
    <xf numFmtId="0" fontId="25" fillId="12" borderId="119" applyNumberFormat="0" applyAlignment="0" applyProtection="0"/>
    <xf numFmtId="0" fontId="18" fillId="25" borderId="119" applyNumberFormat="0" applyAlignment="0" applyProtection="0"/>
    <xf numFmtId="0" fontId="18" fillId="25" borderId="119" applyNumberFormat="0" applyAlignment="0" applyProtection="0"/>
    <xf numFmtId="0" fontId="28" fillId="25" borderId="121" applyNumberFormat="0" applyAlignment="0" applyProtection="0"/>
    <xf numFmtId="0" fontId="25" fillId="12" borderId="119" applyNumberFormat="0" applyAlignment="0" applyProtection="0"/>
    <xf numFmtId="0" fontId="18" fillId="25" borderId="146" applyNumberFormat="0" applyAlignment="0" applyProtection="0"/>
    <xf numFmtId="0" fontId="30" fillId="0" borderId="130" applyNumberFormat="0" applyFill="0" applyAlignment="0" applyProtection="0"/>
    <xf numFmtId="0" fontId="25" fillId="12" borderId="119" applyNumberFormat="0" applyAlignment="0" applyProtection="0"/>
    <xf numFmtId="0" fontId="18" fillId="25" borderId="127" applyNumberFormat="0" applyAlignment="0" applyProtection="0"/>
    <xf numFmtId="0" fontId="18" fillId="25" borderId="146" applyNumberFormat="0" applyAlignment="0" applyProtection="0"/>
    <xf numFmtId="0" fontId="25" fillId="12" borderId="146" applyNumberFormat="0" applyAlignment="0" applyProtection="0"/>
    <xf numFmtId="0" fontId="13" fillId="28" borderId="120" applyNumberFormat="0" applyFont="0" applyAlignment="0" applyProtection="0"/>
    <xf numFmtId="0" fontId="13" fillId="28" borderId="128" applyNumberFormat="0" applyFont="0" applyAlignment="0" applyProtection="0"/>
    <xf numFmtId="0" fontId="13" fillId="28" borderId="120" applyNumberFormat="0" applyFont="0" applyAlignment="0" applyProtection="0"/>
    <xf numFmtId="0" fontId="13" fillId="28" borderId="123" applyNumberFormat="0" applyFont="0" applyAlignment="0" applyProtection="0"/>
    <xf numFmtId="0" fontId="13" fillId="28" borderId="123" applyNumberFormat="0" applyFont="0" applyAlignment="0" applyProtection="0"/>
    <xf numFmtId="0" fontId="28" fillId="25" borderId="129" applyNumberFormat="0" applyAlignment="0" applyProtection="0"/>
    <xf numFmtId="0" fontId="25" fillId="12" borderId="119" applyNumberFormat="0" applyAlignment="0" applyProtection="0"/>
    <xf numFmtId="0" fontId="13" fillId="28" borderId="120" applyNumberFormat="0" applyFont="0" applyAlignment="0" applyProtection="0"/>
    <xf numFmtId="0" fontId="30" fillId="0" borderId="122" applyNumberFormat="0" applyFill="0" applyAlignment="0" applyProtection="0"/>
    <xf numFmtId="0" fontId="13" fillId="28" borderId="120" applyNumberFormat="0" applyFont="0" applyAlignment="0" applyProtection="0"/>
    <xf numFmtId="0" fontId="18" fillId="25" borderId="127" applyNumberFormat="0" applyAlignment="0" applyProtection="0"/>
    <xf numFmtId="0" fontId="18" fillId="25" borderId="127" applyNumberFormat="0" applyAlignment="0" applyProtection="0"/>
    <xf numFmtId="0" fontId="28" fillId="25" borderId="144" applyNumberFormat="0" applyAlignment="0" applyProtection="0"/>
    <xf numFmtId="0" fontId="25" fillId="12" borderId="127" applyNumberFormat="0" applyAlignment="0" applyProtection="0"/>
    <xf numFmtId="0" fontId="13" fillId="28" borderId="120" applyNumberFormat="0" applyFont="0" applyAlignment="0" applyProtection="0"/>
    <xf numFmtId="0" fontId="13" fillId="28" borderId="143" applyNumberFormat="0" applyFont="0" applyAlignment="0" applyProtection="0"/>
    <xf numFmtId="0" fontId="28" fillId="25" borderId="129" applyNumberFormat="0" applyAlignment="0" applyProtection="0"/>
    <xf numFmtId="0" fontId="28" fillId="25" borderId="129" applyNumberFormat="0" applyAlignment="0" applyProtection="0"/>
    <xf numFmtId="0" fontId="18" fillId="25" borderId="138" applyNumberFormat="0" applyAlignment="0" applyProtection="0"/>
    <xf numFmtId="0" fontId="13" fillId="28" borderId="128" applyNumberFormat="0" applyFont="0" applyAlignment="0" applyProtection="0"/>
    <xf numFmtId="0" fontId="28" fillId="25" borderId="121" applyNumberFormat="0" applyAlignment="0" applyProtection="0"/>
    <xf numFmtId="0" fontId="13" fillId="28" borderId="123" applyNumberFormat="0" applyFont="0" applyAlignment="0" applyProtection="0"/>
    <xf numFmtId="0" fontId="25" fillId="12" borderId="119" applyNumberFormat="0" applyAlignment="0" applyProtection="0"/>
    <xf numFmtId="0" fontId="28" fillId="25" borderId="121" applyNumberFormat="0" applyAlignment="0" applyProtection="0"/>
    <xf numFmtId="0" fontId="25" fillId="12" borderId="127" applyNumberFormat="0" applyAlignment="0" applyProtection="0"/>
    <xf numFmtId="0" fontId="13" fillId="28" borderId="143" applyNumberFormat="0" applyFont="0" applyAlignment="0" applyProtection="0"/>
    <xf numFmtId="0" fontId="28" fillId="25" borderId="129" applyNumberFormat="0" applyAlignment="0" applyProtection="0"/>
    <xf numFmtId="0" fontId="28" fillId="25" borderId="121" applyNumberFormat="0" applyAlignment="0" applyProtection="0"/>
    <xf numFmtId="0" fontId="18" fillId="25" borderId="126" applyNumberFormat="0" applyAlignment="0" applyProtection="0"/>
    <xf numFmtId="0" fontId="13" fillId="28" borderId="123" applyNumberFormat="0" applyFont="0" applyAlignment="0" applyProtection="0"/>
    <xf numFmtId="0" fontId="30" fillId="0" borderId="130" applyNumberFormat="0" applyFill="0" applyAlignment="0" applyProtection="0"/>
    <xf numFmtId="0" fontId="13" fillId="28" borderId="128" applyNumberFormat="0" applyFont="0" applyAlignment="0" applyProtection="0"/>
    <xf numFmtId="0" fontId="30" fillId="0" borderId="122" applyNumberFormat="0" applyFill="0" applyAlignment="0" applyProtection="0"/>
    <xf numFmtId="0" fontId="13" fillId="28" borderId="123" applyNumberFormat="0" applyFont="0" applyAlignment="0" applyProtection="0"/>
    <xf numFmtId="0" fontId="18" fillId="25" borderId="119" applyNumberFormat="0" applyAlignment="0" applyProtection="0"/>
    <xf numFmtId="0" fontId="30" fillId="0" borderId="145" applyNumberFormat="0" applyFill="0" applyAlignment="0" applyProtection="0"/>
    <xf numFmtId="0" fontId="13" fillId="28" borderId="120" applyNumberFormat="0" applyFont="0" applyAlignment="0" applyProtection="0"/>
    <xf numFmtId="0" fontId="13" fillId="28" borderId="120" applyNumberFormat="0" applyFont="0" applyAlignment="0" applyProtection="0"/>
    <xf numFmtId="0" fontId="13" fillId="28" borderId="123" applyNumberFormat="0" applyFont="0" applyAlignment="0" applyProtection="0"/>
    <xf numFmtId="0" fontId="13" fillId="28" borderId="120" applyNumberFormat="0" applyFont="0" applyAlignment="0" applyProtection="0"/>
    <xf numFmtId="0" fontId="18" fillId="25" borderId="146" applyNumberFormat="0" applyAlignment="0" applyProtection="0"/>
    <xf numFmtId="0" fontId="13" fillId="28" borderId="143" applyNumberFormat="0" applyFont="0" applyAlignment="0" applyProtection="0"/>
    <xf numFmtId="0" fontId="18" fillId="25" borderId="131" applyNumberFormat="0" applyAlignment="0" applyProtection="0"/>
    <xf numFmtId="0" fontId="30" fillId="0" borderId="150" applyNumberFormat="0" applyFill="0" applyAlignment="0" applyProtection="0"/>
    <xf numFmtId="0" fontId="18" fillId="25" borderId="119" applyNumberFormat="0" applyAlignment="0" applyProtection="0"/>
    <xf numFmtId="0" fontId="30" fillId="0" borderId="130" applyNumberFormat="0" applyFill="0" applyAlignment="0" applyProtection="0"/>
    <xf numFmtId="0" fontId="25" fillId="12" borderId="131" applyNumberFormat="0" applyAlignment="0" applyProtection="0"/>
    <xf numFmtId="0" fontId="18" fillId="25" borderId="119" applyNumberFormat="0" applyAlignment="0" applyProtection="0"/>
    <xf numFmtId="0" fontId="30" fillId="0" borderId="145" applyNumberFormat="0" applyFill="0" applyAlignment="0" applyProtection="0"/>
    <xf numFmtId="0" fontId="13" fillId="28" borderId="120" applyNumberFormat="0" applyFont="0" applyAlignment="0" applyProtection="0"/>
    <xf numFmtId="0" fontId="25" fillId="12" borderId="119" applyNumberFormat="0" applyAlignment="0" applyProtection="0"/>
    <xf numFmtId="0" fontId="28" fillId="25" borderId="121" applyNumberFormat="0" applyAlignment="0" applyProtection="0"/>
    <xf numFmtId="0" fontId="13" fillId="28" borderId="120" applyNumberFormat="0" applyFont="0" applyAlignment="0" applyProtection="0"/>
    <xf numFmtId="0" fontId="28" fillId="25" borderId="121" applyNumberFormat="0" applyAlignment="0" applyProtection="0"/>
    <xf numFmtId="0" fontId="30" fillId="0" borderId="122" applyNumberFormat="0" applyFill="0" applyAlignment="0" applyProtection="0"/>
    <xf numFmtId="0" fontId="25" fillId="12" borderId="119" applyNumberFormat="0" applyAlignment="0" applyProtection="0"/>
    <xf numFmtId="0" fontId="13" fillId="28" borderId="128" applyNumberFormat="0" applyFont="0" applyAlignment="0" applyProtection="0"/>
    <xf numFmtId="0" fontId="13" fillId="28" borderId="120" applyNumberFormat="0" applyFont="0" applyAlignment="0" applyProtection="0"/>
    <xf numFmtId="0" fontId="13" fillId="28" borderId="120" applyNumberFormat="0" applyFont="0" applyAlignment="0" applyProtection="0"/>
    <xf numFmtId="0" fontId="18" fillId="25" borderId="127" applyNumberFormat="0" applyAlignment="0" applyProtection="0"/>
    <xf numFmtId="0" fontId="13" fillId="28" borderId="123" applyNumberFormat="0" applyFont="0" applyAlignment="0" applyProtection="0"/>
    <xf numFmtId="0" fontId="25" fillId="12" borderId="127" applyNumberFormat="0" applyAlignment="0" applyProtection="0"/>
    <xf numFmtId="0" fontId="13" fillId="28" borderId="128" applyNumberFormat="0" applyFont="0" applyAlignment="0" applyProtection="0"/>
    <xf numFmtId="0" fontId="28" fillId="25" borderId="144" applyNumberFormat="0" applyAlignment="0" applyProtection="0"/>
    <xf numFmtId="0" fontId="30" fillId="0" borderId="145" applyNumberFormat="0" applyFill="0" applyAlignment="0" applyProtection="0"/>
    <xf numFmtId="0" fontId="30" fillId="0" borderId="125" applyNumberFormat="0" applyFill="0" applyAlignment="0" applyProtection="0"/>
    <xf numFmtId="0" fontId="13" fillId="28" borderId="128" applyNumberFormat="0" applyFont="0" applyAlignment="0" applyProtection="0"/>
    <xf numFmtId="0" fontId="13" fillId="28" borderId="123" applyNumberFormat="0" applyFont="0" applyAlignment="0" applyProtection="0"/>
    <xf numFmtId="0" fontId="30" fillId="0" borderId="141" applyNumberFormat="0" applyFill="0" applyAlignment="0" applyProtection="0"/>
    <xf numFmtId="0" fontId="25" fillId="12" borderId="126" applyNumberFormat="0" applyAlignment="0" applyProtection="0"/>
    <xf numFmtId="0" fontId="30" fillId="0" borderId="130" applyNumberFormat="0" applyFill="0" applyAlignment="0" applyProtection="0"/>
    <xf numFmtId="0" fontId="13" fillId="28" borderId="128" applyNumberFormat="0" applyFont="0" applyAlignment="0" applyProtection="0"/>
    <xf numFmtId="0" fontId="30" fillId="0" borderId="130" applyNumberFormat="0" applyFill="0" applyAlignment="0" applyProtection="0"/>
    <xf numFmtId="0" fontId="18" fillId="25" borderId="127" applyNumberFormat="0" applyAlignment="0" applyProtection="0"/>
    <xf numFmtId="0" fontId="25" fillId="12" borderId="146" applyNumberFormat="0" applyAlignment="0" applyProtection="0"/>
    <xf numFmtId="0" fontId="30" fillId="0" borderId="130" applyNumberFormat="0" applyFill="0" applyAlignment="0" applyProtection="0"/>
    <xf numFmtId="0" fontId="28" fillId="25" borderId="129" applyNumberFormat="0" applyAlignment="0" applyProtection="0"/>
    <xf numFmtId="0" fontId="30" fillId="0" borderId="134" applyNumberFormat="0" applyFill="0" applyAlignment="0" applyProtection="0"/>
    <xf numFmtId="0" fontId="30" fillId="0" borderId="134" applyNumberFormat="0" applyFill="0" applyAlignment="0" applyProtection="0"/>
    <xf numFmtId="0" fontId="13" fillId="28" borderId="123" applyNumberFormat="0" applyFont="0" applyAlignment="0" applyProtection="0"/>
    <xf numFmtId="0" fontId="13" fillId="28" borderId="128" applyNumberFormat="0" applyFont="0" applyAlignment="0" applyProtection="0"/>
    <xf numFmtId="0" fontId="13" fillId="28" borderId="123" applyNumberFormat="0" applyFont="0" applyAlignment="0" applyProtection="0"/>
    <xf numFmtId="0" fontId="13" fillId="28" borderId="143" applyNumberFormat="0" applyFont="0" applyAlignment="0" applyProtection="0"/>
    <xf numFmtId="0" fontId="13" fillId="28" borderId="123" applyNumberFormat="0" applyFont="0" applyAlignment="0" applyProtection="0"/>
    <xf numFmtId="0" fontId="28" fillId="25" borderId="133" applyNumberFormat="0" applyAlignment="0" applyProtection="0"/>
    <xf numFmtId="0" fontId="13" fillId="28" borderId="123" applyNumberFormat="0" applyFont="0" applyAlignment="0" applyProtection="0"/>
    <xf numFmtId="0" fontId="13" fillId="28" borderId="123" applyNumberFormat="0" applyFont="0" applyAlignment="0" applyProtection="0"/>
    <xf numFmtId="0" fontId="13" fillId="28" borderId="123" applyNumberFormat="0" applyFont="0" applyAlignment="0" applyProtection="0"/>
    <xf numFmtId="0" fontId="13" fillId="28" borderId="135" applyNumberFormat="0" applyFont="0" applyAlignment="0" applyProtection="0"/>
    <xf numFmtId="0" fontId="30" fillId="0" borderId="130" applyNumberFormat="0" applyFill="0" applyAlignment="0" applyProtection="0"/>
    <xf numFmtId="0" fontId="13" fillId="28" borderId="128" applyNumberFormat="0" applyFont="0" applyAlignment="0" applyProtection="0"/>
    <xf numFmtId="0" fontId="30" fillId="0" borderId="137" applyNumberFormat="0" applyFill="0" applyAlignment="0" applyProtection="0"/>
    <xf numFmtId="0" fontId="13" fillId="28" borderId="123" applyNumberFormat="0" applyFont="0" applyAlignment="0" applyProtection="0"/>
    <xf numFmtId="0" fontId="13" fillId="28" borderId="123" applyNumberFormat="0" applyFont="0" applyAlignment="0" applyProtection="0"/>
    <xf numFmtId="0" fontId="25" fillId="12" borderId="131" applyNumberFormat="0" applyAlignment="0" applyProtection="0"/>
    <xf numFmtId="0" fontId="25" fillId="12" borderId="127" applyNumberFormat="0" applyAlignment="0" applyProtection="0"/>
    <xf numFmtId="0" fontId="18" fillId="25" borderId="146" applyNumberFormat="0" applyAlignment="0" applyProtection="0"/>
    <xf numFmtId="0" fontId="18" fillId="25" borderId="146" applyNumberFormat="0" applyAlignment="0" applyProtection="0"/>
    <xf numFmtId="0" fontId="13" fillId="28" borderId="123" applyNumberFormat="0" applyFont="0" applyAlignment="0" applyProtection="0"/>
    <xf numFmtId="0" fontId="13" fillId="28" borderId="123" applyNumberFormat="0" applyFont="0" applyAlignment="0" applyProtection="0"/>
    <xf numFmtId="0" fontId="13" fillId="28" borderId="128" applyNumberFormat="0" applyFont="0" applyAlignment="0" applyProtection="0"/>
    <xf numFmtId="0" fontId="13" fillId="28" borderId="123" applyNumberFormat="0" applyFont="0" applyAlignment="0" applyProtection="0"/>
    <xf numFmtId="0" fontId="13" fillId="28" borderId="128" applyNumberFormat="0" applyFont="0" applyAlignment="0" applyProtection="0"/>
    <xf numFmtId="0" fontId="28" fillId="25" borderId="136" applyNumberFormat="0" applyAlignment="0" applyProtection="0"/>
    <xf numFmtId="0" fontId="18" fillId="25" borderId="127" applyNumberFormat="0" applyAlignment="0" applyProtection="0"/>
    <xf numFmtId="0" fontId="18" fillId="25" borderId="131" applyNumberFormat="0" applyAlignment="0" applyProtection="0"/>
    <xf numFmtId="0" fontId="25" fillId="12" borderId="127" applyNumberFormat="0" applyAlignment="0" applyProtection="0"/>
    <xf numFmtId="0" fontId="18" fillId="25" borderId="146" applyNumberFormat="0" applyAlignment="0" applyProtection="0"/>
    <xf numFmtId="0" fontId="13" fillId="28" borderId="132" applyNumberFormat="0" applyFont="0" applyAlignment="0" applyProtection="0"/>
    <xf numFmtId="0" fontId="28" fillId="25" borderId="129" applyNumberFormat="0" applyAlignment="0" applyProtection="0"/>
    <xf numFmtId="0" fontId="18" fillId="25" borderId="127" applyNumberFormat="0" applyAlignment="0" applyProtection="0"/>
    <xf numFmtId="0" fontId="13" fillId="28" borderId="123" applyNumberFormat="0" applyFont="0" applyAlignment="0" applyProtection="0"/>
    <xf numFmtId="0" fontId="13" fillId="28" borderId="143" applyNumberFormat="0" applyFont="0" applyAlignment="0" applyProtection="0"/>
    <xf numFmtId="0" fontId="18" fillId="25" borderId="127" applyNumberFormat="0" applyAlignment="0" applyProtection="0"/>
    <xf numFmtId="0" fontId="13" fillId="28" borderId="143" applyNumberFormat="0" applyFont="0" applyAlignment="0" applyProtection="0"/>
    <xf numFmtId="0" fontId="13" fillId="28" borderId="128" applyNumberFormat="0" applyFont="0" applyAlignment="0" applyProtection="0"/>
    <xf numFmtId="0" fontId="13" fillId="28" borderId="123" applyNumberFormat="0" applyFont="0" applyAlignment="0" applyProtection="0"/>
    <xf numFmtId="0" fontId="30" fillId="0" borderId="130" applyNumberFormat="0" applyFill="0" applyAlignment="0" applyProtection="0"/>
    <xf numFmtId="0" fontId="30" fillId="0" borderId="130" applyNumberFormat="0" applyFill="0" applyAlignment="0" applyProtection="0"/>
    <xf numFmtId="0" fontId="13" fillId="28" borderId="123" applyNumberFormat="0" applyFont="0" applyAlignment="0" applyProtection="0"/>
    <xf numFmtId="0" fontId="25" fillId="12" borderId="127" applyNumberFormat="0" applyAlignment="0" applyProtection="0"/>
    <xf numFmtId="0" fontId="28" fillId="25" borderId="129" applyNumberFormat="0" applyAlignment="0" applyProtection="0"/>
    <xf numFmtId="0" fontId="13" fillId="28" borderId="123" applyNumberFormat="0" applyFont="0" applyAlignment="0" applyProtection="0"/>
    <xf numFmtId="0" fontId="18" fillId="25" borderId="127" applyNumberFormat="0" applyAlignment="0" applyProtection="0"/>
    <xf numFmtId="0" fontId="25" fillId="12" borderId="138" applyNumberFormat="0" applyAlignment="0" applyProtection="0"/>
    <xf numFmtId="0" fontId="13" fillId="28" borderId="128" applyNumberFormat="0" applyFont="0" applyAlignment="0" applyProtection="0"/>
    <xf numFmtId="0" fontId="13" fillId="28" borderId="128" applyNumberFormat="0" applyFont="0" applyAlignment="0" applyProtection="0"/>
    <xf numFmtId="0" fontId="13" fillId="28" borderId="123" applyNumberFormat="0" applyFont="0" applyAlignment="0" applyProtection="0"/>
    <xf numFmtId="0" fontId="28" fillId="25" borderId="129" applyNumberFormat="0" applyAlignment="0" applyProtection="0"/>
    <xf numFmtId="0" fontId="13" fillId="28" borderId="135" applyNumberFormat="0" applyFont="0" applyAlignment="0" applyProtection="0"/>
    <xf numFmtId="0" fontId="13" fillId="28" borderId="123" applyNumberFormat="0" applyFont="0" applyAlignment="0" applyProtection="0"/>
    <xf numFmtId="0" fontId="13" fillId="28" borderId="123" applyNumberFormat="0" applyFont="0" applyAlignment="0" applyProtection="0"/>
    <xf numFmtId="0" fontId="25" fillId="12" borderId="146" applyNumberFormat="0" applyAlignment="0" applyProtection="0"/>
    <xf numFmtId="0" fontId="28" fillId="25" borderId="129" applyNumberFormat="0" applyAlignment="0" applyProtection="0"/>
    <xf numFmtId="0" fontId="30" fillId="0" borderId="130" applyNumberFormat="0" applyFill="0" applyAlignment="0" applyProtection="0"/>
    <xf numFmtId="0" fontId="13" fillId="28" borderId="128" applyNumberFormat="0" applyFont="0" applyAlignment="0" applyProtection="0"/>
    <xf numFmtId="0" fontId="28" fillId="25" borderId="129" applyNumberFormat="0" applyAlignment="0" applyProtection="0"/>
    <xf numFmtId="0" fontId="28" fillId="25" borderId="144" applyNumberFormat="0" applyAlignment="0" applyProtection="0"/>
    <xf numFmtId="0" fontId="13" fillId="28" borderId="128" applyNumberFormat="0" applyFont="0" applyAlignment="0" applyProtection="0"/>
    <xf numFmtId="0" fontId="18" fillId="25" borderId="127" applyNumberFormat="0" applyAlignment="0" applyProtection="0"/>
    <xf numFmtId="0" fontId="13" fillId="28" borderId="128" applyNumberFormat="0" applyFont="0" applyAlignment="0" applyProtection="0"/>
    <xf numFmtId="0" fontId="28" fillId="25" borderId="129" applyNumberFormat="0" applyAlignment="0" applyProtection="0"/>
    <xf numFmtId="0" fontId="30" fillId="0" borderId="130" applyNumberFormat="0" applyFill="0" applyAlignment="0" applyProtection="0"/>
    <xf numFmtId="0" fontId="25" fillId="12" borderId="127" applyNumberFormat="0" applyAlignment="0" applyProtection="0"/>
    <xf numFmtId="0" fontId="13" fillId="28" borderId="128" applyNumberFormat="0" applyFont="0" applyAlignment="0" applyProtection="0"/>
    <xf numFmtId="0" fontId="13" fillId="28" borderId="128" applyNumberFormat="0" applyFont="0" applyAlignment="0" applyProtection="0"/>
    <xf numFmtId="0" fontId="28" fillId="25" borderId="129" applyNumberFormat="0" applyAlignment="0" applyProtection="0"/>
    <xf numFmtId="0" fontId="30" fillId="0" borderId="130" applyNumberFormat="0" applyFill="0" applyAlignment="0" applyProtection="0"/>
    <xf numFmtId="0" fontId="30" fillId="0" borderId="137" applyNumberFormat="0" applyFill="0" applyAlignment="0" applyProtection="0"/>
    <xf numFmtId="0" fontId="13" fillId="28" borderId="128" applyNumberFormat="0" applyFont="0" applyAlignment="0" applyProtection="0"/>
    <xf numFmtId="0" fontId="13" fillId="28" borderId="143" applyNumberFormat="0" applyFont="0" applyAlignment="0" applyProtection="0"/>
    <xf numFmtId="0" fontId="30" fillId="0" borderId="130" applyNumberFormat="0" applyFill="0" applyAlignment="0" applyProtection="0"/>
    <xf numFmtId="0" fontId="18" fillId="25" borderId="127" applyNumberFormat="0" applyAlignment="0" applyProtection="0"/>
    <xf numFmtId="0" fontId="18" fillId="25" borderId="127" applyNumberFormat="0" applyAlignment="0" applyProtection="0"/>
    <xf numFmtId="0" fontId="13" fillId="28" borderId="128" applyNumberFormat="0" applyFont="0" applyAlignment="0" applyProtection="0"/>
    <xf numFmtId="0" fontId="25" fillId="12" borderId="127" applyNumberFormat="0" applyAlignment="0" applyProtection="0"/>
    <xf numFmtId="0" fontId="28" fillId="25" borderId="129" applyNumberFormat="0" applyAlignment="0" applyProtection="0"/>
    <xf numFmtId="0" fontId="13" fillId="28" borderId="128" applyNumberFormat="0" applyFont="0" applyAlignment="0" applyProtection="0"/>
    <xf numFmtId="0" fontId="28" fillId="25" borderId="129" applyNumberFormat="0" applyAlignment="0" applyProtection="0"/>
    <xf numFmtId="0" fontId="30" fillId="0" borderId="130" applyNumberFormat="0" applyFill="0" applyAlignment="0" applyProtection="0"/>
    <xf numFmtId="0" fontId="25" fillId="12" borderId="127" applyNumberFormat="0" applyAlignment="0" applyProtection="0"/>
    <xf numFmtId="0" fontId="28" fillId="25" borderId="136" applyNumberFormat="0" applyAlignment="0" applyProtection="0"/>
    <xf numFmtId="0" fontId="13" fillId="28" borderId="128" applyNumberFormat="0" applyFont="0" applyAlignment="0" applyProtection="0"/>
    <xf numFmtId="0" fontId="13" fillId="28" borderId="143" applyNumberFormat="0" applyFont="0" applyAlignment="0" applyProtection="0"/>
    <xf numFmtId="0" fontId="13" fillId="28" borderId="128" applyNumberFormat="0" applyFont="0" applyAlignment="0" applyProtection="0"/>
    <xf numFmtId="0" fontId="13" fillId="28" borderId="135" applyNumberFormat="0" applyFont="0" applyAlignment="0" applyProtection="0"/>
    <xf numFmtId="0" fontId="18" fillId="25" borderId="131" applyNumberFormat="0" applyAlignment="0" applyProtection="0"/>
    <xf numFmtId="0" fontId="25" fillId="12" borderId="131" applyNumberForma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13" fillId="28" borderId="132" applyNumberFormat="0" applyFont="0" applyAlignment="0" applyProtection="0"/>
    <xf numFmtId="0" fontId="13" fillId="28" borderId="132" applyNumberFormat="0" applyFont="0" applyAlignment="0" applyProtection="0"/>
    <xf numFmtId="0" fontId="30" fillId="0" borderId="134" applyNumberFormat="0" applyFill="0" applyAlignment="0" applyProtection="0"/>
    <xf numFmtId="0" fontId="13" fillId="28" borderId="132" applyNumberFormat="0" applyFont="0" applyAlignment="0" applyProtection="0"/>
    <xf numFmtId="0" fontId="18" fillId="25" borderId="131" applyNumberFormat="0" applyAlignment="0" applyProtection="0"/>
    <xf numFmtId="0" fontId="30" fillId="0" borderId="141" applyNumberFormat="0" applyFill="0" applyAlignment="0" applyProtection="0"/>
    <xf numFmtId="0" fontId="13" fillId="28" borderId="132" applyNumberFormat="0" applyFont="0" applyAlignment="0" applyProtection="0"/>
    <xf numFmtId="0" fontId="25" fillId="12" borderId="131" applyNumberFormat="0" applyAlignment="0" applyProtection="0"/>
    <xf numFmtId="0" fontId="28" fillId="25" borderId="133" applyNumberFormat="0" applyAlignment="0" applyProtection="0"/>
    <xf numFmtId="0" fontId="25" fillId="12" borderId="131" applyNumberFormat="0" applyAlignment="0" applyProtection="0"/>
    <xf numFmtId="0" fontId="18" fillId="25" borderId="131" applyNumberFormat="0" applyAlignment="0" applyProtection="0"/>
    <xf numFmtId="0" fontId="18" fillId="25" borderId="131" applyNumberFormat="0" applyAlignment="0" applyProtection="0"/>
    <xf numFmtId="0" fontId="25" fillId="12" borderId="131" applyNumberFormat="0" applyAlignment="0" applyProtection="0"/>
    <xf numFmtId="0" fontId="18" fillId="25" borderId="131" applyNumberForma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25" fillId="12" borderId="131" applyNumberFormat="0" applyAlignment="0" applyProtection="0"/>
    <xf numFmtId="0" fontId="13" fillId="28" borderId="132" applyNumberFormat="0" applyFon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25" fillId="12" borderId="146" applyNumberFormat="0" applyAlignment="0" applyProtection="0"/>
    <xf numFmtId="0" fontId="13" fillId="28" borderId="132" applyNumberFormat="0" applyFont="0" applyAlignment="0" applyProtection="0"/>
    <xf numFmtId="0" fontId="13" fillId="28" borderId="143"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13" fillId="28" borderId="132" applyNumberFormat="0" applyFont="0" applyAlignment="0" applyProtection="0"/>
    <xf numFmtId="0" fontId="13" fillId="28" borderId="132" applyNumberFormat="0" applyFont="0" applyAlignment="0" applyProtection="0"/>
    <xf numFmtId="0" fontId="18" fillId="25" borderId="131" applyNumberFormat="0" applyAlignment="0" applyProtection="0"/>
    <xf numFmtId="0" fontId="18" fillId="25" borderId="131" applyNumberFormat="0" applyAlignment="0" applyProtection="0"/>
    <xf numFmtId="0" fontId="25" fillId="12" borderId="131" applyNumberFormat="0" applyAlignment="0" applyProtection="0"/>
    <xf numFmtId="0" fontId="18" fillId="25" borderId="131" applyNumberFormat="0" applyAlignment="0" applyProtection="0"/>
    <xf numFmtId="0" fontId="25" fillId="12" borderId="131" applyNumberFormat="0" applyAlignment="0" applyProtection="0"/>
    <xf numFmtId="0" fontId="30" fillId="0" borderId="134" applyNumberFormat="0" applyFill="0" applyAlignment="0" applyProtection="0"/>
    <xf numFmtId="0" fontId="13" fillId="28" borderId="132" applyNumberFormat="0" applyFont="0" applyAlignment="0" applyProtection="0"/>
    <xf numFmtId="0" fontId="13" fillId="28" borderId="132" applyNumberFormat="0" applyFont="0" applyAlignment="0" applyProtection="0"/>
    <xf numFmtId="0" fontId="28" fillId="25" borderId="133" applyNumberFormat="0" applyAlignment="0" applyProtection="0"/>
    <xf numFmtId="0" fontId="25" fillId="12" borderId="131" applyNumberFormat="0" applyAlignment="0" applyProtection="0"/>
    <xf numFmtId="0" fontId="30" fillId="0" borderId="134" applyNumberFormat="0" applyFill="0" applyAlignment="0" applyProtection="0"/>
    <xf numFmtId="0" fontId="13" fillId="28" borderId="132" applyNumberFormat="0" applyFon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13" fillId="28" borderId="132" applyNumberFormat="0" applyFont="0" applyAlignment="0" applyProtection="0"/>
    <xf numFmtId="0" fontId="28" fillId="25" borderId="133" applyNumberFormat="0" applyAlignment="0" applyProtection="0"/>
    <xf numFmtId="0" fontId="18" fillId="25" borderId="146" applyNumberFormat="0" applyAlignment="0" applyProtection="0"/>
    <xf numFmtId="0" fontId="13" fillId="28" borderId="132" applyNumberFormat="0" applyFont="0" applyAlignment="0" applyProtection="0"/>
    <xf numFmtId="0" fontId="13" fillId="28" borderId="139" applyNumberFormat="0" applyFont="0" applyAlignment="0" applyProtection="0"/>
    <xf numFmtId="0" fontId="18" fillId="25" borderId="131" applyNumberForma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25" fillId="12" borderId="131" applyNumberFormat="0" applyAlignment="0" applyProtection="0"/>
    <xf numFmtId="0" fontId="13" fillId="28" borderId="132" applyNumberFormat="0" applyFon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25" fillId="12" borderId="146" applyNumberFormat="0" applyAlignment="0" applyProtection="0"/>
    <xf numFmtId="0" fontId="13" fillId="28" borderId="132" applyNumberFormat="0" applyFont="0" applyAlignment="0" applyProtection="0"/>
    <xf numFmtId="0" fontId="28" fillId="25" borderId="140" applyNumberFormat="0" applyAlignment="0" applyProtection="0"/>
    <xf numFmtId="0" fontId="30" fillId="0" borderId="134" applyNumberFormat="0" applyFill="0" applyAlignment="0" applyProtection="0"/>
    <xf numFmtId="0" fontId="18" fillId="25" borderId="131" applyNumberFormat="0" applyAlignment="0" applyProtection="0"/>
    <xf numFmtId="0" fontId="18" fillId="25" borderId="131" applyNumberFormat="0" applyAlignment="0" applyProtection="0"/>
    <xf numFmtId="0" fontId="13" fillId="28" borderId="132" applyNumberFormat="0" applyFont="0" applyAlignment="0" applyProtection="0"/>
    <xf numFmtId="0" fontId="25" fillId="12" borderId="131" applyNumberFormat="0" applyAlignment="0" applyProtection="0"/>
    <xf numFmtId="0" fontId="28" fillId="25" borderId="133" applyNumberForma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25" fillId="12" borderId="131" applyNumberFormat="0" applyAlignment="0" applyProtection="0"/>
    <xf numFmtId="0" fontId="30" fillId="0" borderId="145" applyNumberFormat="0" applyFill="0" applyAlignment="0" applyProtection="0"/>
    <xf numFmtId="0" fontId="13" fillId="28" borderId="132" applyNumberFormat="0" applyFont="0" applyAlignment="0" applyProtection="0"/>
    <xf numFmtId="0" fontId="13" fillId="28" borderId="132" applyNumberFormat="0" applyFont="0" applyAlignment="0" applyProtection="0"/>
    <xf numFmtId="0" fontId="13" fillId="28" borderId="139" applyNumberFormat="0" applyFont="0" applyAlignment="0" applyProtection="0"/>
    <xf numFmtId="0" fontId="18" fillId="25" borderId="138" applyNumberFormat="0" applyAlignment="0" applyProtection="0"/>
    <xf numFmtId="0" fontId="25" fillId="12" borderId="138" applyNumberForma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13" fillId="28" borderId="135" applyNumberFormat="0" applyFont="0" applyAlignment="0" applyProtection="0"/>
    <xf numFmtId="0" fontId="13" fillId="28" borderId="135" applyNumberFormat="0" applyFont="0" applyAlignment="0" applyProtection="0"/>
    <xf numFmtId="0" fontId="30" fillId="0" borderId="137" applyNumberFormat="0" applyFill="0" applyAlignment="0" applyProtection="0"/>
    <xf numFmtId="0" fontId="13" fillId="28" borderId="135" applyNumberFormat="0" applyFont="0" applyAlignment="0" applyProtection="0"/>
    <xf numFmtId="0" fontId="18" fillId="25" borderId="138" applyNumberFormat="0" applyAlignment="0" applyProtection="0"/>
    <xf numFmtId="0" fontId="30" fillId="0" borderId="145" applyNumberFormat="0" applyFill="0" applyAlignment="0" applyProtection="0"/>
    <xf numFmtId="0" fontId="13" fillId="28" borderId="135" applyNumberFormat="0" applyFont="0" applyAlignment="0" applyProtection="0"/>
    <xf numFmtId="0" fontId="25" fillId="12" borderId="138" applyNumberFormat="0" applyAlignment="0" applyProtection="0"/>
    <xf numFmtId="0" fontId="28" fillId="25" borderId="136" applyNumberFormat="0" applyAlignment="0" applyProtection="0"/>
    <xf numFmtId="0" fontId="25" fillId="12" borderId="138" applyNumberFormat="0" applyAlignment="0" applyProtection="0"/>
    <xf numFmtId="0" fontId="18" fillId="25" borderId="138" applyNumberFormat="0" applyAlignment="0" applyProtection="0"/>
    <xf numFmtId="0" fontId="18" fillId="25" borderId="138" applyNumberFormat="0" applyAlignment="0" applyProtection="0"/>
    <xf numFmtId="0" fontId="25" fillId="12" borderId="138" applyNumberFormat="0" applyAlignment="0" applyProtection="0"/>
    <xf numFmtId="0" fontId="18" fillId="25" borderId="138" applyNumberForma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25" fillId="12" borderId="138" applyNumberFormat="0" applyAlignment="0" applyProtection="0"/>
    <xf numFmtId="0" fontId="13" fillId="28" borderId="135" applyNumberFormat="0" applyFon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30" fillId="0" borderId="145" applyNumberFormat="0" applyFill="0" applyAlignment="0" applyProtection="0"/>
    <xf numFmtId="0" fontId="13" fillId="28" borderId="135" applyNumberFormat="0" applyFont="0" applyAlignment="0" applyProtection="0"/>
    <xf numFmtId="0" fontId="25" fillId="12" borderId="147" applyNumberFormat="0" applyAlignment="0" applyProtection="0"/>
    <xf numFmtId="0" fontId="28" fillId="25" borderId="136" applyNumberFormat="0" applyAlignment="0" applyProtection="0"/>
    <xf numFmtId="0" fontId="30" fillId="0" borderId="137" applyNumberFormat="0" applyFill="0" applyAlignment="0" applyProtection="0"/>
    <xf numFmtId="0" fontId="13" fillId="28" borderId="135" applyNumberFormat="0" applyFont="0" applyAlignment="0" applyProtection="0"/>
    <xf numFmtId="0" fontId="13" fillId="28" borderId="135" applyNumberFormat="0" applyFont="0" applyAlignment="0" applyProtection="0"/>
    <xf numFmtId="0" fontId="18" fillId="25" borderId="138" applyNumberFormat="0" applyAlignment="0" applyProtection="0"/>
    <xf numFmtId="0" fontId="18" fillId="25" borderId="138" applyNumberFormat="0" applyAlignment="0" applyProtection="0"/>
    <xf numFmtId="0" fontId="25" fillId="12" borderId="138" applyNumberFormat="0" applyAlignment="0" applyProtection="0"/>
    <xf numFmtId="0" fontId="18" fillId="25" borderId="138" applyNumberFormat="0" applyAlignment="0" applyProtection="0"/>
    <xf numFmtId="0" fontId="25" fillId="12" borderId="138" applyNumberFormat="0" applyAlignment="0" applyProtection="0"/>
    <xf numFmtId="0" fontId="30" fillId="0" borderId="137" applyNumberFormat="0" applyFill="0" applyAlignment="0" applyProtection="0"/>
    <xf numFmtId="0" fontId="13" fillId="28" borderId="135" applyNumberFormat="0" applyFont="0" applyAlignment="0" applyProtection="0"/>
    <xf numFmtId="0" fontId="13" fillId="28" borderId="135" applyNumberFormat="0" applyFont="0" applyAlignment="0" applyProtection="0"/>
    <xf numFmtId="0" fontId="28" fillId="25" borderId="136" applyNumberFormat="0" applyAlignment="0" applyProtection="0"/>
    <xf numFmtId="0" fontId="25" fillId="12" borderId="138" applyNumberFormat="0" applyAlignment="0" applyProtection="0"/>
    <xf numFmtId="0" fontId="30" fillId="0" borderId="137" applyNumberFormat="0" applyFill="0" applyAlignment="0" applyProtection="0"/>
    <xf numFmtId="0" fontId="13" fillId="28" borderId="135" applyNumberFormat="0" applyFon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13" fillId="28" borderId="135" applyNumberFormat="0" applyFont="0" applyAlignment="0" applyProtection="0"/>
    <xf numFmtId="0" fontId="28" fillId="25" borderId="136" applyNumberFormat="0" applyAlignment="0" applyProtection="0"/>
    <xf numFmtId="0" fontId="13" fillId="28" borderId="135" applyNumberFormat="0" applyFont="0" applyAlignment="0" applyProtection="0"/>
    <xf numFmtId="0" fontId="18" fillId="25" borderId="138" applyNumberForma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25" fillId="12" borderId="138" applyNumberFormat="0" applyAlignment="0" applyProtection="0"/>
    <xf numFmtId="0" fontId="13" fillId="28" borderId="135" applyNumberFormat="0" applyFon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13" fillId="28" borderId="135" applyNumberFormat="0" applyFont="0" applyAlignment="0" applyProtection="0"/>
    <xf numFmtId="0" fontId="13" fillId="28" borderId="152" applyNumberFormat="0" applyFont="0" applyAlignment="0" applyProtection="0"/>
    <xf numFmtId="0" fontId="30" fillId="0" borderId="137" applyNumberFormat="0" applyFill="0" applyAlignment="0" applyProtection="0"/>
    <xf numFmtId="0" fontId="18" fillId="25" borderId="138" applyNumberFormat="0" applyAlignment="0" applyProtection="0"/>
    <xf numFmtId="0" fontId="18" fillId="25" borderId="138" applyNumberFormat="0" applyAlignment="0" applyProtection="0"/>
    <xf numFmtId="0" fontId="13" fillId="28" borderId="135" applyNumberFormat="0" applyFont="0" applyAlignment="0" applyProtection="0"/>
    <xf numFmtId="0" fontId="25" fillId="12" borderId="138" applyNumberFormat="0" applyAlignment="0" applyProtection="0"/>
    <xf numFmtId="0" fontId="28" fillId="25" borderId="136" applyNumberForma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25" fillId="12" borderId="138" applyNumberFormat="0" applyAlignment="0" applyProtection="0"/>
    <xf numFmtId="0" fontId="13" fillId="28" borderId="135" applyNumberFormat="0" applyFont="0" applyAlignment="0" applyProtection="0"/>
    <xf numFmtId="0" fontId="28" fillId="25" borderId="144" applyNumberFormat="0" applyAlignment="0" applyProtection="0"/>
    <xf numFmtId="0" fontId="13" fillId="28" borderId="135" applyNumberFormat="0" applyFont="0" applyAlignment="0" applyProtection="0"/>
    <xf numFmtId="0" fontId="28" fillId="25" borderId="140" applyNumberFormat="0" applyAlignment="0" applyProtection="0"/>
    <xf numFmtId="0" fontId="13" fillId="28" borderId="139" applyNumberFormat="0" applyFont="0" applyAlignment="0" applyProtection="0"/>
    <xf numFmtId="0" fontId="25" fillId="12" borderId="142" applyNumberFormat="0" applyAlignment="0" applyProtection="0"/>
    <xf numFmtId="0" fontId="18" fillId="25" borderId="142" applyNumberFormat="0" applyAlignment="0" applyProtection="0"/>
    <xf numFmtId="0" fontId="18" fillId="25" borderId="142" applyNumberFormat="0" applyAlignment="0" applyProtection="0"/>
    <xf numFmtId="0" fontId="25" fillId="12" borderId="142" applyNumberForma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13" fillId="28" borderId="139" applyNumberFormat="0" applyFont="0" applyAlignment="0" applyProtection="0"/>
    <xf numFmtId="0" fontId="13" fillId="28" borderId="139" applyNumberFormat="0" applyFont="0" applyAlignment="0" applyProtection="0"/>
    <xf numFmtId="0" fontId="30" fillId="0" borderId="141" applyNumberFormat="0" applyFill="0" applyAlignment="0" applyProtection="0"/>
    <xf numFmtId="0" fontId="13" fillId="28" borderId="139" applyNumberFormat="0" applyFont="0" applyAlignment="0" applyProtection="0"/>
    <xf numFmtId="0" fontId="18" fillId="25" borderId="142" applyNumberFormat="0" applyAlignment="0" applyProtection="0"/>
    <xf numFmtId="0" fontId="28" fillId="25" borderId="144" applyNumberFormat="0" applyAlignment="0" applyProtection="0"/>
    <xf numFmtId="0" fontId="18" fillId="25" borderId="146" applyNumberFormat="0" applyAlignment="0" applyProtection="0"/>
    <xf numFmtId="0" fontId="13" fillId="28" borderId="139" applyNumberFormat="0" applyFont="0" applyAlignment="0" applyProtection="0"/>
    <xf numFmtId="0" fontId="25" fillId="12" borderId="142" applyNumberFormat="0" applyAlignment="0" applyProtection="0"/>
    <xf numFmtId="0" fontId="28" fillId="25" borderId="140" applyNumberFormat="0" applyAlignment="0" applyProtection="0"/>
    <xf numFmtId="0" fontId="25" fillId="12" borderId="142" applyNumberFormat="0" applyAlignment="0" applyProtection="0"/>
    <xf numFmtId="0" fontId="18" fillId="25" borderId="142" applyNumberFormat="0" applyAlignment="0" applyProtection="0"/>
    <xf numFmtId="0" fontId="18" fillId="25" borderId="142" applyNumberFormat="0" applyAlignment="0" applyProtection="0"/>
    <xf numFmtId="0" fontId="25" fillId="12" borderId="142" applyNumberFormat="0" applyAlignment="0" applyProtection="0"/>
    <xf numFmtId="0" fontId="18" fillId="25" borderId="142" applyNumberForma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25" fillId="12" borderId="142" applyNumberFormat="0" applyAlignment="0" applyProtection="0"/>
    <xf numFmtId="0" fontId="13" fillId="28" borderId="139" applyNumberFormat="0" applyFon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30" fillId="0" borderId="145" applyNumberFormat="0" applyFill="0" applyAlignment="0" applyProtection="0"/>
    <xf numFmtId="0" fontId="13" fillId="28" borderId="139" applyNumberFormat="0" applyFont="0" applyAlignment="0" applyProtection="0"/>
    <xf numFmtId="0" fontId="13" fillId="28" borderId="143"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13" fillId="28" borderId="139" applyNumberFormat="0" applyFont="0" applyAlignment="0" applyProtection="0"/>
    <xf numFmtId="0" fontId="13" fillId="28" borderId="139" applyNumberFormat="0" applyFont="0" applyAlignment="0" applyProtection="0"/>
    <xf numFmtId="0" fontId="18" fillId="25" borderId="142" applyNumberFormat="0" applyAlignment="0" applyProtection="0"/>
    <xf numFmtId="0" fontId="18" fillId="25" borderId="142" applyNumberFormat="0" applyAlignment="0" applyProtection="0"/>
    <xf numFmtId="0" fontId="25" fillId="12" borderId="142" applyNumberFormat="0" applyAlignment="0" applyProtection="0"/>
    <xf numFmtId="0" fontId="18" fillId="25" borderId="142" applyNumberFormat="0" applyAlignment="0" applyProtection="0"/>
    <xf numFmtId="0" fontId="25" fillId="12" borderId="142" applyNumberFormat="0" applyAlignment="0" applyProtection="0"/>
    <xf numFmtId="0" fontId="30" fillId="0" borderId="141" applyNumberFormat="0" applyFill="0" applyAlignment="0" applyProtection="0"/>
    <xf numFmtId="0" fontId="13" fillId="28" borderId="139" applyNumberFormat="0" applyFont="0" applyAlignment="0" applyProtection="0"/>
    <xf numFmtId="0" fontId="13" fillId="28" borderId="139" applyNumberFormat="0" applyFont="0" applyAlignment="0" applyProtection="0"/>
    <xf numFmtId="0" fontId="28" fillId="25" borderId="140" applyNumberFormat="0" applyAlignment="0" applyProtection="0"/>
    <xf numFmtId="0" fontId="25" fillId="12" borderId="142" applyNumberFormat="0" applyAlignment="0" applyProtection="0"/>
    <xf numFmtId="0" fontId="30" fillId="0" borderId="141" applyNumberFormat="0" applyFill="0" applyAlignment="0" applyProtection="0"/>
    <xf numFmtId="0" fontId="13" fillId="28" borderId="139" applyNumberFormat="0" applyFon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13" fillId="28" borderId="139" applyNumberFormat="0" applyFont="0" applyAlignment="0" applyProtection="0"/>
    <xf numFmtId="0" fontId="28" fillId="25" borderId="140" applyNumberFormat="0" applyAlignment="0" applyProtection="0"/>
    <xf numFmtId="0" fontId="25" fillId="12" borderId="146" applyNumberFormat="0" applyAlignment="0" applyProtection="0"/>
    <xf numFmtId="0" fontId="13" fillId="28" borderId="139" applyNumberFormat="0" applyFont="0" applyAlignment="0" applyProtection="0"/>
    <xf numFmtId="0" fontId="25" fillId="12" borderId="146" applyNumberFormat="0" applyAlignment="0" applyProtection="0"/>
    <xf numFmtId="0" fontId="18" fillId="25" borderId="142" applyNumberForma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25" fillId="12" borderId="142" applyNumberFormat="0" applyAlignment="0" applyProtection="0"/>
    <xf numFmtId="0" fontId="13" fillId="28" borderId="139" applyNumberFormat="0" applyFon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30" fillId="0" borderId="154" applyNumberFormat="0" applyFill="0" applyAlignment="0" applyProtection="0"/>
    <xf numFmtId="0" fontId="13" fillId="28" borderId="139" applyNumberFormat="0" applyFont="0" applyAlignment="0" applyProtection="0"/>
    <xf numFmtId="0" fontId="28" fillId="25" borderId="144" applyNumberFormat="0" applyAlignment="0" applyProtection="0"/>
    <xf numFmtId="0" fontId="30" fillId="0" borderId="141" applyNumberFormat="0" applyFill="0" applyAlignment="0" applyProtection="0"/>
    <xf numFmtId="0" fontId="18" fillId="25" borderId="142" applyNumberFormat="0" applyAlignment="0" applyProtection="0"/>
    <xf numFmtId="0" fontId="18" fillId="25" borderId="142" applyNumberFormat="0" applyAlignment="0" applyProtection="0"/>
    <xf numFmtId="0" fontId="13" fillId="28" borderId="139" applyNumberFormat="0" applyFont="0" applyAlignment="0" applyProtection="0"/>
    <xf numFmtId="0" fontId="25" fillId="12" borderId="142" applyNumberFormat="0" applyAlignment="0" applyProtection="0"/>
    <xf numFmtId="0" fontId="28" fillId="25" borderId="140" applyNumberForma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25" fillId="12" borderId="142" applyNumberFormat="0" applyAlignment="0" applyProtection="0"/>
    <xf numFmtId="0" fontId="13" fillId="28" borderId="143" applyNumberFormat="0" applyFont="0" applyAlignment="0" applyProtection="0"/>
    <xf numFmtId="0" fontId="13" fillId="28" borderId="139" applyNumberFormat="0" applyFont="0" applyAlignment="0" applyProtection="0"/>
    <xf numFmtId="0" fontId="13" fillId="28" borderId="143" applyNumberFormat="0" applyFont="0" applyAlignment="0" applyProtection="0"/>
    <xf numFmtId="0" fontId="13" fillId="28" borderId="139" applyNumberFormat="0" applyFont="0" applyAlignment="0" applyProtection="0"/>
    <xf numFmtId="0" fontId="18" fillId="25" borderId="151" applyNumberFormat="0" applyAlignment="0" applyProtection="0"/>
    <xf numFmtId="0" fontId="28" fillId="25" borderId="149" applyNumberFormat="0" applyAlignment="0" applyProtection="0"/>
    <xf numFmtId="0" fontId="28" fillId="25" borderId="144" applyNumberFormat="0" applyAlignment="0" applyProtection="0"/>
    <xf numFmtId="0" fontId="30" fillId="0" borderId="150" applyNumberFormat="0" applyFill="0" applyAlignment="0" applyProtection="0"/>
    <xf numFmtId="0" fontId="13" fillId="28" borderId="143" applyNumberFormat="0" applyFont="0" applyAlignment="0" applyProtection="0"/>
    <xf numFmtId="0" fontId="13" fillId="28" borderId="143" applyNumberFormat="0" applyFont="0" applyAlignment="0" applyProtection="0"/>
    <xf numFmtId="0" fontId="25" fillId="12" borderId="146" applyNumberFormat="0" applyAlignment="0" applyProtection="0"/>
    <xf numFmtId="0" fontId="30" fillId="0" borderId="145" applyNumberFormat="0" applyFill="0" applyAlignment="0" applyProtection="0"/>
    <xf numFmtId="0" fontId="28" fillId="25" borderId="144" applyNumberFormat="0" applyAlignment="0" applyProtection="0"/>
    <xf numFmtId="0" fontId="25" fillId="12" borderId="146" applyNumberFormat="0" applyAlignment="0" applyProtection="0"/>
    <xf numFmtId="0" fontId="13" fillId="28" borderId="143" applyNumberFormat="0" applyFont="0" applyAlignment="0" applyProtection="0"/>
    <xf numFmtId="0" fontId="13" fillId="28" borderId="143" applyNumberFormat="0" applyFont="0" applyAlignment="0" applyProtection="0"/>
    <xf numFmtId="0" fontId="13" fillId="28" borderId="143" applyNumberFormat="0" applyFont="0" applyAlignment="0" applyProtection="0"/>
    <xf numFmtId="0" fontId="28" fillId="25" borderId="144" applyNumberFormat="0" applyAlignment="0" applyProtection="0"/>
    <xf numFmtId="0" fontId="25" fillId="12" borderId="147" applyNumberFormat="0" applyAlignment="0" applyProtection="0"/>
    <xf numFmtId="0" fontId="13" fillId="28" borderId="143" applyNumberFormat="0" applyFont="0" applyAlignment="0" applyProtection="0"/>
    <xf numFmtId="0" fontId="13" fillId="28" borderId="148" applyNumberFormat="0" applyFont="0" applyAlignment="0" applyProtection="0"/>
    <xf numFmtId="0" fontId="30" fillId="0" borderId="145" applyNumberFormat="0" applyFill="0" applyAlignment="0" applyProtection="0"/>
    <xf numFmtId="0" fontId="13" fillId="28" borderId="143" applyNumberFormat="0" applyFont="0" applyAlignment="0" applyProtection="0"/>
    <xf numFmtId="0" fontId="13" fillId="28" borderId="143" applyNumberFormat="0" applyFont="0" applyAlignment="0" applyProtection="0"/>
    <xf numFmtId="0" fontId="18" fillId="25" borderId="147" applyNumberFormat="0" applyAlignment="0" applyProtection="0"/>
    <xf numFmtId="0" fontId="18" fillId="25" borderId="146" applyNumberFormat="0" applyAlignment="0" applyProtection="0"/>
    <xf numFmtId="0" fontId="25" fillId="12" borderId="146" applyNumberFormat="0" applyAlignment="0" applyProtection="0"/>
    <xf numFmtId="0" fontId="30" fillId="0" borderId="145" applyNumberFormat="0" applyFill="0" applyAlignment="0" applyProtection="0"/>
    <xf numFmtId="0" fontId="30" fillId="0" borderId="145" applyNumberFormat="0" applyFill="0" applyAlignment="0" applyProtection="0"/>
    <xf numFmtId="0" fontId="28" fillId="25" borderId="144" applyNumberFormat="0" applyAlignment="0" applyProtection="0"/>
    <xf numFmtId="0" fontId="13" fillId="28" borderId="143" applyNumberFormat="0" applyFont="0" applyAlignment="0" applyProtection="0"/>
    <xf numFmtId="0" fontId="18" fillId="25" borderId="146" applyNumberFormat="0" applyAlignment="0" applyProtection="0"/>
    <xf numFmtId="0" fontId="28" fillId="25" borderId="149" applyNumberFormat="0" applyAlignment="0" applyProtection="0"/>
    <xf numFmtId="0" fontId="30" fillId="0" borderId="145" applyNumberFormat="0" applyFill="0" applyAlignment="0" applyProtection="0"/>
    <xf numFmtId="0" fontId="25" fillId="12" borderId="147" applyNumberFormat="0" applyAlignment="0" applyProtection="0"/>
    <xf numFmtId="0" fontId="18" fillId="25" borderId="147" applyNumberFormat="0" applyAlignment="0" applyProtection="0"/>
    <xf numFmtId="0" fontId="13" fillId="28" borderId="148" applyNumberFormat="0" applyFont="0" applyAlignment="0" applyProtection="0"/>
    <xf numFmtId="0" fontId="18" fillId="25" borderId="147" applyNumberFormat="0" applyAlignment="0" applyProtection="0"/>
    <xf numFmtId="0" fontId="18" fillId="25" borderId="146" applyNumberFormat="0" applyAlignment="0" applyProtection="0"/>
    <xf numFmtId="0" fontId="13" fillId="28" borderId="143" applyNumberFormat="0" applyFont="0" applyAlignment="0" applyProtection="0"/>
    <xf numFmtId="0" fontId="25" fillId="12" borderId="151" applyNumberFormat="0" applyAlignment="0" applyProtection="0"/>
    <xf numFmtId="0" fontId="13" fillId="28" borderId="143" applyNumberFormat="0" applyFont="0" applyAlignment="0" applyProtection="0"/>
    <xf numFmtId="0" fontId="28" fillId="25" borderId="144" applyNumberFormat="0" applyAlignment="0" applyProtection="0"/>
    <xf numFmtId="0" fontId="25" fillId="12" borderId="146" applyNumberFormat="0" applyAlignment="0" applyProtection="0"/>
    <xf numFmtId="0" fontId="13" fillId="28" borderId="143" applyNumberFormat="0" applyFont="0" applyAlignment="0" applyProtection="0"/>
    <xf numFmtId="0" fontId="13" fillId="28" borderId="148" applyNumberFormat="0" applyFont="0" applyAlignment="0" applyProtection="0"/>
    <xf numFmtId="0" fontId="28" fillId="25" borderId="153" applyNumberFormat="0" applyAlignment="0" applyProtection="0"/>
    <xf numFmtId="0" fontId="13" fillId="28" borderId="143" applyNumberFormat="0" applyFont="0" applyAlignment="0" applyProtection="0"/>
    <xf numFmtId="0" fontId="30" fillId="0" borderId="145" applyNumberFormat="0" applyFill="0" applyAlignment="0" applyProtection="0"/>
    <xf numFmtId="0" fontId="28" fillId="25" borderId="144" applyNumberFormat="0" applyAlignment="0" applyProtection="0"/>
    <xf numFmtId="0" fontId="13" fillId="28" borderId="143" applyNumberFormat="0" applyFont="0" applyAlignment="0" applyProtection="0"/>
    <xf numFmtId="0" fontId="30" fillId="0" borderId="145" applyNumberFormat="0" applyFill="0" applyAlignment="0" applyProtection="0"/>
    <xf numFmtId="0" fontId="18" fillId="25" borderId="146" applyNumberFormat="0" applyAlignment="0" applyProtection="0"/>
    <xf numFmtId="0" fontId="28" fillId="25" borderId="144" applyNumberForma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13" fillId="28" borderId="148" applyNumberFormat="0" applyFont="0" applyAlignment="0" applyProtection="0"/>
    <xf numFmtId="0" fontId="30" fillId="0" borderId="150" applyNumberFormat="0" applyFill="0" applyAlignment="0" applyProtection="0"/>
    <xf numFmtId="0" fontId="13" fillId="28" borderId="148" applyNumberFormat="0" applyFont="0" applyAlignment="0" applyProtection="0"/>
    <xf numFmtId="0" fontId="18" fillId="25" borderId="147" applyNumberFormat="0" applyAlignment="0" applyProtection="0"/>
    <xf numFmtId="0" fontId="13" fillId="28" borderId="148" applyNumberFormat="0" applyFont="0" applyAlignment="0" applyProtection="0"/>
    <xf numFmtId="0" fontId="25" fillId="12" borderId="147" applyNumberFormat="0" applyAlignment="0" applyProtection="0"/>
    <xf numFmtId="0" fontId="28" fillId="25" borderId="149" applyNumberFormat="0" applyAlignment="0" applyProtection="0"/>
    <xf numFmtId="0" fontId="25" fillId="12" borderId="147" applyNumberFormat="0" applyAlignment="0" applyProtection="0"/>
    <xf numFmtId="0" fontId="18" fillId="25" borderId="147" applyNumberFormat="0" applyAlignment="0" applyProtection="0"/>
    <xf numFmtId="0" fontId="18" fillId="25" borderId="147" applyNumberFormat="0" applyAlignment="0" applyProtection="0"/>
    <xf numFmtId="0" fontId="25" fillId="12" borderId="147" applyNumberFormat="0" applyAlignment="0" applyProtection="0"/>
    <xf numFmtId="0" fontId="18" fillId="25" borderId="147" applyNumberForma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25" fillId="12" borderId="147" applyNumberFormat="0" applyAlignment="0" applyProtection="0"/>
    <xf numFmtId="0" fontId="13" fillId="28" borderId="148" applyNumberFormat="0" applyFon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13" fillId="28" borderId="148" applyNumberFormat="0" applyFont="0" applyAlignment="0" applyProtection="0"/>
    <xf numFmtId="0" fontId="18" fillId="25" borderId="147" applyNumberFormat="0" applyAlignment="0" applyProtection="0"/>
    <xf numFmtId="0" fontId="18" fillId="25" borderId="147" applyNumberFormat="0" applyAlignment="0" applyProtection="0"/>
    <xf numFmtId="0" fontId="25" fillId="12" borderId="147" applyNumberFormat="0" applyAlignment="0" applyProtection="0"/>
    <xf numFmtId="0" fontId="18" fillId="25" borderId="147" applyNumberFormat="0" applyAlignment="0" applyProtection="0"/>
    <xf numFmtId="0" fontId="25" fillId="12" borderId="147"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13" fillId="28" borderId="148" applyNumberFormat="0" applyFont="0" applyAlignment="0" applyProtection="0"/>
    <xf numFmtId="0" fontId="28" fillId="25" borderId="149" applyNumberFormat="0" applyAlignment="0" applyProtection="0"/>
    <xf numFmtId="0" fontId="25" fillId="12" borderId="147"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28" fillId="25" borderId="149" applyNumberFormat="0" applyAlignment="0" applyProtection="0"/>
    <xf numFmtId="0" fontId="13" fillId="28" borderId="148" applyNumberFormat="0" applyFont="0" applyAlignment="0" applyProtection="0"/>
    <xf numFmtId="0" fontId="18" fillId="25" borderId="147" applyNumberForma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25" fillId="12" borderId="147" applyNumberFormat="0" applyAlignment="0" applyProtection="0"/>
    <xf numFmtId="0" fontId="13" fillId="28" borderId="148" applyNumberFormat="0" applyFon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30" fillId="0" borderId="150" applyNumberFormat="0" applyFill="0" applyAlignment="0" applyProtection="0"/>
    <xf numFmtId="0" fontId="18" fillId="25" borderId="147" applyNumberFormat="0" applyAlignment="0" applyProtection="0"/>
    <xf numFmtId="0" fontId="18" fillId="25" borderId="147" applyNumberFormat="0" applyAlignment="0" applyProtection="0"/>
    <xf numFmtId="0" fontId="13" fillId="28" borderId="148" applyNumberFormat="0" applyFont="0" applyAlignment="0" applyProtection="0"/>
    <xf numFmtId="0" fontId="25" fillId="12" borderId="147" applyNumberFormat="0" applyAlignment="0" applyProtection="0"/>
    <xf numFmtId="0" fontId="28" fillId="25" borderId="149" applyNumberForma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25" fillId="12" borderId="147" applyNumberFormat="0" applyAlignment="0" applyProtection="0"/>
    <xf numFmtId="0" fontId="13" fillId="28" borderId="148" applyNumberFormat="0" applyFont="0" applyAlignment="0" applyProtection="0"/>
    <xf numFmtId="0" fontId="13" fillId="28" borderId="148" applyNumberFormat="0" applyFont="0" applyAlignment="0" applyProtection="0"/>
    <xf numFmtId="0" fontId="13" fillId="28" borderId="152" applyNumberFormat="0" applyFont="0" applyAlignment="0" applyProtection="0"/>
  </cellStyleXfs>
  <cellXfs count="170">
    <xf numFmtId="0" fontId="0" fillId="0" borderId="0" xfId="0"/>
    <xf numFmtId="0" fontId="3" fillId="0" borderId="0" xfId="0" applyFont="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center" vertical="center" wrapText="1"/>
    </xf>
    <xf numFmtId="0" fontId="5" fillId="0" borderId="0" xfId="0" applyFont="1" applyAlignment="1">
      <alignment vertical="center" wrapText="1"/>
    </xf>
    <xf numFmtId="0" fontId="7" fillId="0" borderId="0" xfId="0" applyFont="1" applyAlignment="1" applyProtection="1">
      <alignment horizontal="left" vertical="center" wrapText="1"/>
      <protection locked="0"/>
    </xf>
    <xf numFmtId="0" fontId="7" fillId="0" borderId="0" xfId="0" applyFont="1" applyAlignment="1" applyProtection="1">
      <alignment vertical="center"/>
      <protection locked="0"/>
    </xf>
    <xf numFmtId="0" fontId="8" fillId="5" borderId="1" xfId="0" applyFont="1" applyFill="1" applyBorder="1" applyAlignment="1">
      <alignment horizontal="center" vertical="center" wrapText="1"/>
    </xf>
    <xf numFmtId="0" fontId="10" fillId="3" borderId="3" xfId="0" applyFont="1" applyFill="1" applyBorder="1" applyAlignment="1">
      <alignment vertical="center"/>
    </xf>
    <xf numFmtId="0" fontId="11" fillId="3" borderId="4" xfId="0" applyFont="1" applyFill="1" applyBorder="1" applyAlignment="1">
      <alignment horizontal="center" wrapText="1"/>
    </xf>
    <xf numFmtId="0" fontId="11" fillId="3" borderId="4" xfId="0" applyFont="1" applyFill="1" applyBorder="1" applyAlignment="1" applyProtection="1">
      <alignment horizontal="left" vertical="center" wrapText="1"/>
      <protection locked="0"/>
    </xf>
    <xf numFmtId="0" fontId="11" fillId="3" borderId="4" xfId="0" applyFont="1" applyFill="1" applyBorder="1" applyAlignment="1" applyProtection="1">
      <alignment horizontal="center" wrapText="1"/>
      <protection locked="0"/>
    </xf>
    <xf numFmtId="0" fontId="4" fillId="0" borderId="0" xfId="0" applyFont="1" applyProtection="1">
      <protection locked="0"/>
    </xf>
    <xf numFmtId="0" fontId="7" fillId="0" borderId="0" xfId="0" applyFont="1" applyProtection="1">
      <protection locked="0"/>
    </xf>
    <xf numFmtId="0" fontId="2" fillId="2" borderId="1" xfId="0" applyFont="1" applyFill="1" applyBorder="1" applyAlignment="1">
      <alignment horizontal="center" vertical="center" textRotation="90" wrapText="1"/>
    </xf>
    <xf numFmtId="0" fontId="2" fillId="2" borderId="2" xfId="0" applyFont="1" applyFill="1" applyBorder="1" applyAlignment="1">
      <alignment horizontal="center" vertical="center" textRotation="90" wrapText="1"/>
    </xf>
    <xf numFmtId="0" fontId="2" fillId="29" borderId="2" xfId="0" applyFont="1" applyFill="1" applyBorder="1" applyAlignment="1">
      <alignment horizontal="center" vertical="center" textRotation="90" wrapText="1"/>
    </xf>
    <xf numFmtId="0" fontId="2" fillId="2" borderId="1" xfId="0" applyFont="1" applyFill="1" applyBorder="1" applyAlignment="1">
      <alignment horizontal="center" vertical="center"/>
    </xf>
    <xf numFmtId="0" fontId="33" fillId="2" borderId="0" xfId="0" applyFont="1" applyFill="1" applyAlignment="1">
      <alignment horizontal="center" vertical="center" textRotation="90"/>
    </xf>
    <xf numFmtId="0" fontId="33" fillId="29" borderId="0" xfId="0" applyFont="1" applyFill="1" applyAlignment="1">
      <alignment horizontal="center" vertical="center" textRotation="90"/>
    </xf>
    <xf numFmtId="0" fontId="2" fillId="2" borderId="0" xfId="0" applyFont="1" applyFill="1" applyAlignment="1">
      <alignment horizontal="center" vertical="center"/>
    </xf>
    <xf numFmtId="0" fontId="7" fillId="0" borderId="0" xfId="0" applyFont="1"/>
    <xf numFmtId="0" fontId="10" fillId="3" borderId="4" xfId="0" applyFont="1" applyFill="1" applyBorder="1" applyAlignment="1">
      <alignment vertical="center"/>
    </xf>
    <xf numFmtId="0" fontId="35" fillId="6" borderId="30" xfId="0" applyFont="1" applyFill="1" applyBorder="1" applyAlignment="1">
      <alignment horizontal="left" vertical="center"/>
    </xf>
    <xf numFmtId="0" fontId="5" fillId="4" borderId="156" xfId="0" applyFont="1" applyFill="1" applyBorder="1" applyAlignment="1">
      <alignment horizontal="center" vertical="center"/>
    </xf>
    <xf numFmtId="0" fontId="5" fillId="4" borderId="157" xfId="0" applyFont="1" applyFill="1" applyBorder="1" applyAlignment="1">
      <alignment horizontal="center" vertical="center"/>
    </xf>
    <xf numFmtId="0" fontId="36" fillId="4" borderId="155" xfId="0" applyFont="1" applyFill="1" applyBorder="1" applyAlignment="1">
      <alignment horizontal="left" vertical="top"/>
    </xf>
    <xf numFmtId="0" fontId="36" fillId="4" borderId="158" xfId="0" applyFont="1" applyFill="1" applyBorder="1" applyAlignment="1">
      <alignment horizontal="left" vertical="top"/>
    </xf>
    <xf numFmtId="0" fontId="36" fillId="4" borderId="0" xfId="0" applyFont="1" applyFill="1" applyAlignment="1">
      <alignment horizontal="center" vertical="center"/>
    </xf>
    <xf numFmtId="0" fontId="36" fillId="4" borderId="159" xfId="0" applyFont="1" applyFill="1" applyBorder="1" applyAlignment="1">
      <alignment horizontal="center" vertical="center"/>
    </xf>
    <xf numFmtId="0" fontId="41" fillId="31" borderId="163" xfId="0" applyFont="1" applyFill="1" applyBorder="1"/>
    <xf numFmtId="0" fontId="39" fillId="31" borderId="30" xfId="0" applyFont="1" applyFill="1" applyBorder="1"/>
    <xf numFmtId="0" fontId="37" fillId="31" borderId="30" xfId="0" applyFont="1" applyFill="1" applyBorder="1"/>
    <xf numFmtId="0" fontId="38" fillId="0" borderId="165" xfId="0" applyFont="1" applyBorder="1"/>
    <xf numFmtId="0" fontId="0" fillId="4" borderId="0" xfId="0" applyFill="1"/>
    <xf numFmtId="0" fontId="38" fillId="4" borderId="0" xfId="0" applyFont="1" applyFill="1"/>
    <xf numFmtId="0" fontId="0" fillId="4" borderId="166" xfId="0" applyFill="1" applyBorder="1"/>
    <xf numFmtId="0" fontId="42" fillId="3" borderId="165" xfId="0" applyFont="1" applyFill="1" applyBorder="1"/>
    <xf numFmtId="0" fontId="0" fillId="0" borderId="169" xfId="0" applyBorder="1" applyAlignment="1">
      <alignment horizontal="center"/>
    </xf>
    <xf numFmtId="0" fontId="0" fillId="0" borderId="170" xfId="0" applyBorder="1" applyAlignment="1">
      <alignment horizontal="center"/>
    </xf>
    <xf numFmtId="0" fontId="0" fillId="0" borderId="171" xfId="0" applyBorder="1" applyAlignment="1">
      <alignment horizontal="center"/>
    </xf>
    <xf numFmtId="0" fontId="43" fillId="3" borderId="167" xfId="0" applyFont="1" applyFill="1" applyBorder="1" applyAlignment="1">
      <alignment horizontal="center"/>
    </xf>
    <xf numFmtId="0" fontId="43" fillId="3" borderId="172" xfId="0" applyFont="1" applyFill="1" applyBorder="1" applyAlignment="1">
      <alignment horizontal="center"/>
    </xf>
    <xf numFmtId="0" fontId="43" fillId="3" borderId="173" xfId="0" applyFont="1" applyFill="1" applyBorder="1" applyAlignment="1">
      <alignment horizontal="center"/>
    </xf>
    <xf numFmtId="0" fontId="43" fillId="3" borderId="175" xfId="0" applyFont="1" applyFill="1" applyBorder="1" applyAlignment="1">
      <alignment horizontal="center"/>
    </xf>
    <xf numFmtId="0" fontId="0" fillId="0" borderId="174" xfId="0" applyBorder="1" applyAlignment="1">
      <alignment horizontal="center"/>
    </xf>
    <xf numFmtId="49" fontId="47" fillId="31" borderId="1" xfId="0" applyNumberFormat="1" applyFont="1" applyFill="1" applyBorder="1" applyAlignment="1">
      <alignment horizontal="right" vertical="center"/>
    </xf>
    <xf numFmtId="0" fontId="50" fillId="2" borderId="0" xfId="0" applyFont="1" applyFill="1" applyAlignment="1">
      <alignment horizontal="center" vertical="center"/>
    </xf>
    <xf numFmtId="0" fontId="50" fillId="2" borderId="0" xfId="0" applyFont="1" applyFill="1" applyAlignment="1">
      <alignment horizontal="center" vertical="center" wrapText="1"/>
    </xf>
    <xf numFmtId="0" fontId="50" fillId="2" borderId="0" xfId="0" applyFont="1" applyFill="1" applyAlignment="1">
      <alignment horizontal="center" vertical="center" textRotation="90"/>
    </xf>
    <xf numFmtId="1" fontId="51" fillId="30" borderId="1" xfId="0" applyNumberFormat="1" applyFont="1" applyFill="1" applyBorder="1"/>
    <xf numFmtId="0" fontId="52" fillId="30" borderId="1" xfId="0" applyFont="1" applyFill="1" applyBorder="1" applyAlignment="1">
      <alignment horizontal="center"/>
    </xf>
    <xf numFmtId="0" fontId="50" fillId="30" borderId="1" xfId="0" applyFont="1" applyFill="1" applyBorder="1" applyAlignment="1">
      <alignment horizontal="center"/>
    </xf>
    <xf numFmtId="0" fontId="53" fillId="0" borderId="163" xfId="0" applyFont="1" applyBorder="1"/>
    <xf numFmtId="0" fontId="53" fillId="0" borderId="165" xfId="0" applyFont="1" applyBorder="1"/>
    <xf numFmtId="0" fontId="0" fillId="0" borderId="165" xfId="0" applyBorder="1"/>
    <xf numFmtId="0" fontId="54" fillId="6" borderId="0" xfId="0" applyFont="1" applyFill="1" applyAlignment="1">
      <alignment horizontal="left" vertical="center"/>
    </xf>
    <xf numFmtId="0" fontId="3" fillId="6" borderId="1" xfId="0" applyFont="1" applyFill="1" applyBorder="1" applyAlignment="1" applyProtection="1">
      <alignment horizontal="center" vertical="center"/>
      <protection locked="0"/>
    </xf>
    <xf numFmtId="0" fontId="3" fillId="30" borderId="1" xfId="0" applyFont="1" applyFill="1" applyBorder="1" applyAlignment="1" applyProtection="1">
      <alignment horizontal="center" vertical="center"/>
      <protection locked="0"/>
    </xf>
    <xf numFmtId="0" fontId="56" fillId="6" borderId="0" xfId="0" applyFont="1" applyFill="1" applyAlignment="1">
      <alignment horizontal="left" vertical="top"/>
    </xf>
    <xf numFmtId="0" fontId="54" fillId="30" borderId="1" xfId="0" applyFont="1" applyFill="1" applyBorder="1" applyAlignment="1">
      <alignment horizontal="left" vertical="center"/>
    </xf>
    <xf numFmtId="0" fontId="12" fillId="30" borderId="0" xfId="0" applyFont="1" applyFill="1" applyAlignment="1" applyProtection="1">
      <alignment horizontal="left" vertical="center" wrapText="1"/>
      <protection locked="0"/>
    </xf>
    <xf numFmtId="0" fontId="4" fillId="4" borderId="0" xfId="0" applyFont="1" applyFill="1"/>
    <xf numFmtId="0" fontId="49" fillId="30" borderId="0" xfId="0" applyFont="1" applyFill="1" applyProtection="1">
      <protection locked="0"/>
    </xf>
    <xf numFmtId="0" fontId="12" fillId="30" borderId="0" xfId="0" applyFont="1" applyFill="1" applyAlignment="1" applyProtection="1">
      <alignment horizontal="center" vertical="center" wrapText="1"/>
      <protection locked="0"/>
    </xf>
    <xf numFmtId="0" fontId="57" fillId="4" borderId="30" xfId="0" applyFont="1" applyFill="1" applyBorder="1" applyAlignment="1">
      <alignment horizontal="left" vertical="center"/>
    </xf>
    <xf numFmtId="0" fontId="10" fillId="3" borderId="4" xfId="0" applyFont="1" applyFill="1" applyBorder="1" applyAlignment="1">
      <alignment horizontal="left" vertical="center" wrapText="1"/>
    </xf>
    <xf numFmtId="0" fontId="53" fillId="0" borderId="178" xfId="0" applyFont="1" applyBorder="1"/>
    <xf numFmtId="0" fontId="0" fillId="0" borderId="0" xfId="0" applyAlignment="1">
      <alignment wrapText="1"/>
    </xf>
    <xf numFmtId="0" fontId="40" fillId="3" borderId="180" xfId="0" applyFont="1" applyFill="1" applyBorder="1"/>
    <xf numFmtId="0" fontId="40" fillId="3" borderId="181" xfId="0" applyFont="1" applyFill="1" applyBorder="1"/>
    <xf numFmtId="0" fontId="40" fillId="3" borderId="182" xfId="0" applyFont="1" applyFill="1" applyBorder="1" applyAlignment="1">
      <alignment wrapText="1"/>
    </xf>
    <xf numFmtId="0" fontId="0" fillId="0" borderId="183" xfId="0" applyBorder="1"/>
    <xf numFmtId="0" fontId="0" fillId="0" borderId="184" xfId="0" applyBorder="1" applyAlignment="1">
      <alignment wrapText="1"/>
    </xf>
    <xf numFmtId="0" fontId="0" fillId="6" borderId="183" xfId="0" applyFill="1" applyBorder="1"/>
    <xf numFmtId="0" fontId="0" fillId="6" borderId="184" xfId="0" applyFill="1" applyBorder="1" applyAlignment="1">
      <alignment wrapText="1"/>
    </xf>
    <xf numFmtId="0" fontId="53" fillId="6" borderId="185" xfId="0" applyFont="1" applyFill="1" applyBorder="1"/>
    <xf numFmtId="0" fontId="53" fillId="6" borderId="186" xfId="0" applyFont="1" applyFill="1" applyBorder="1"/>
    <xf numFmtId="0" fontId="53" fillId="6" borderId="187" xfId="0" applyFont="1" applyFill="1" applyBorder="1" applyAlignment="1">
      <alignment wrapText="1"/>
    </xf>
    <xf numFmtId="0" fontId="3" fillId="0" borderId="0" xfId="0" applyFont="1" applyAlignment="1">
      <alignment horizontal="center" vertical="center"/>
    </xf>
    <xf numFmtId="0" fontId="57" fillId="6" borderId="30" xfId="0" applyFont="1" applyFill="1" applyBorder="1" applyAlignment="1">
      <alignment horizontal="left" vertical="center"/>
    </xf>
    <xf numFmtId="0" fontId="11" fillId="3" borderId="4" xfId="0" applyFont="1" applyFill="1" applyBorder="1" applyAlignment="1">
      <alignment horizontal="left" vertical="center" wrapText="1"/>
    </xf>
    <xf numFmtId="0" fontId="4" fillId="0" borderId="0" xfId="0" applyFont="1"/>
    <xf numFmtId="0" fontId="7" fillId="0" borderId="0" xfId="0" applyFont="1" applyAlignment="1">
      <alignment horizontal="left" vertical="center" wrapText="1"/>
    </xf>
    <xf numFmtId="0" fontId="7" fillId="0" borderId="0" xfId="0" applyFont="1" applyAlignment="1">
      <alignment vertical="center"/>
    </xf>
    <xf numFmtId="0" fontId="0" fillId="33" borderId="0" xfId="0" applyFill="1"/>
    <xf numFmtId="0" fontId="0" fillId="33" borderId="0" xfId="0" applyFill="1" applyAlignment="1">
      <alignment horizontal="right"/>
    </xf>
    <xf numFmtId="49" fontId="0" fillId="33" borderId="0" xfId="0" quotePrefix="1" applyNumberFormat="1" applyFill="1" applyAlignment="1">
      <alignment horizontal="right"/>
    </xf>
    <xf numFmtId="0" fontId="58" fillId="33" borderId="0" xfId="0" applyFont="1" applyFill="1" applyAlignment="1">
      <alignment horizontal="right"/>
    </xf>
    <xf numFmtId="16" fontId="0" fillId="33" borderId="0" xfId="0" quotePrefix="1" applyNumberFormat="1" applyFill="1" applyAlignment="1">
      <alignment horizontal="right"/>
    </xf>
    <xf numFmtId="0" fontId="38" fillId="33" borderId="176" xfId="0" applyFont="1" applyFill="1" applyBorder="1"/>
    <xf numFmtId="0" fontId="38" fillId="33" borderId="177" xfId="0" applyFont="1" applyFill="1" applyBorder="1"/>
    <xf numFmtId="0" fontId="38" fillId="33" borderId="2" xfId="0" applyFont="1" applyFill="1" applyBorder="1"/>
    <xf numFmtId="0" fontId="38" fillId="6" borderId="176" xfId="0" applyFont="1" applyFill="1" applyBorder="1"/>
    <xf numFmtId="0" fontId="43" fillId="3" borderId="188" xfId="0" applyFont="1" applyFill="1" applyBorder="1" applyAlignment="1">
      <alignment horizontal="center"/>
    </xf>
    <xf numFmtId="0" fontId="43" fillId="6" borderId="195" xfId="0" applyFont="1" applyFill="1" applyBorder="1"/>
    <xf numFmtId="0" fontId="43" fillId="6" borderId="196" xfId="0" applyFont="1" applyFill="1" applyBorder="1" applyAlignment="1">
      <alignment horizontal="center"/>
    </xf>
    <xf numFmtId="0" fontId="43" fillId="6" borderId="197" xfId="0" applyFont="1" applyFill="1" applyBorder="1" applyAlignment="1">
      <alignment horizontal="center"/>
    </xf>
    <xf numFmtId="0" fontId="43" fillId="6" borderId="198" xfId="0" applyFont="1" applyFill="1" applyBorder="1" applyAlignment="1">
      <alignment horizontal="center"/>
    </xf>
    <xf numFmtId="0" fontId="43" fillId="6" borderId="199" xfId="0" applyFont="1" applyFill="1" applyBorder="1" applyAlignment="1">
      <alignment horizontal="center"/>
    </xf>
    <xf numFmtId="0" fontId="43" fillId="6" borderId="200" xfId="0" applyFont="1" applyFill="1" applyBorder="1" applyAlignment="1">
      <alignment horizontal="center"/>
    </xf>
    <xf numFmtId="0" fontId="43" fillId="6" borderId="201" xfId="0" applyFont="1" applyFill="1" applyBorder="1" applyAlignment="1">
      <alignment horizontal="center"/>
    </xf>
    <xf numFmtId="0" fontId="43" fillId="6" borderId="202" xfId="0" applyFont="1" applyFill="1" applyBorder="1" applyAlignment="1">
      <alignment horizontal="center"/>
    </xf>
    <xf numFmtId="0" fontId="45" fillId="6" borderId="203" xfId="0" applyFont="1" applyFill="1" applyBorder="1" applyAlignment="1">
      <alignment horizontal="center"/>
    </xf>
    <xf numFmtId="0" fontId="44" fillId="6" borderId="200" xfId="0" applyFont="1" applyFill="1" applyBorder="1" applyAlignment="1">
      <alignment horizontal="center"/>
    </xf>
    <xf numFmtId="0" fontId="44" fillId="6" borderId="201" xfId="0" applyFont="1" applyFill="1" applyBorder="1" applyAlignment="1">
      <alignment horizontal="center"/>
    </xf>
    <xf numFmtId="0" fontId="12" fillId="0" borderId="204" xfId="0" applyFont="1" applyBorder="1" applyAlignment="1">
      <alignment horizontal="center" vertical="center"/>
    </xf>
    <xf numFmtId="0" fontId="12" fillId="0" borderId="204" xfId="0" applyFont="1" applyBorder="1" applyAlignment="1">
      <alignment horizontal="center" vertical="center" wrapText="1"/>
    </xf>
    <xf numFmtId="0" fontId="12" fillId="0" borderId="204" xfId="0" applyFont="1" applyBorder="1" applyAlignment="1">
      <alignment vertical="center" wrapText="1"/>
    </xf>
    <xf numFmtId="0" fontId="12" fillId="30" borderId="204" xfId="0" applyFont="1" applyFill="1" applyBorder="1" applyAlignment="1" applyProtection="1">
      <alignment horizontal="center" vertical="center" wrapText="1"/>
      <protection locked="0"/>
    </xf>
    <xf numFmtId="0" fontId="12" fillId="0" borderId="204" xfId="0" applyFont="1" applyBorder="1" applyAlignment="1" applyProtection="1">
      <alignment horizontal="center" vertical="center" wrapText="1"/>
      <protection locked="0"/>
    </xf>
    <xf numFmtId="0" fontId="5" fillId="6" borderId="204" xfId="0" applyFont="1" applyFill="1" applyBorder="1" applyAlignment="1">
      <alignment horizontal="center"/>
    </xf>
    <xf numFmtId="0" fontId="7" fillId="0" borderId="204" xfId="0" applyFont="1" applyBorder="1"/>
    <xf numFmtId="0" fontId="12" fillId="30" borderId="204" xfId="0" applyFont="1" applyFill="1" applyBorder="1" applyAlignment="1" applyProtection="1">
      <alignment horizontal="left" vertical="center" wrapText="1"/>
      <protection locked="0"/>
    </xf>
    <xf numFmtId="0" fontId="12" fillId="32" borderId="204" xfId="0" applyFont="1" applyFill="1" applyBorder="1" applyAlignment="1">
      <alignment horizontal="center" vertical="center" wrapText="1"/>
    </xf>
    <xf numFmtId="0" fontId="4" fillId="4" borderId="204" xfId="0" applyFont="1" applyFill="1" applyBorder="1"/>
    <xf numFmtId="0" fontId="0" fillId="30" borderId="204" xfId="0" applyFill="1" applyBorder="1" applyProtection="1">
      <protection locked="0"/>
    </xf>
    <xf numFmtId="0" fontId="4" fillId="0" borderId="204" xfId="0" applyFont="1" applyBorder="1"/>
    <xf numFmtId="0" fontId="46" fillId="3" borderId="204" xfId="0" applyFont="1" applyFill="1" applyBorder="1" applyAlignment="1">
      <alignment horizontal="center" vertical="center"/>
    </xf>
    <xf numFmtId="0" fontId="46" fillId="3" borderId="204" xfId="0" applyFont="1" applyFill="1" applyBorder="1" applyAlignment="1">
      <alignment horizontal="center" vertical="center" wrapText="1"/>
    </xf>
    <xf numFmtId="0" fontId="46" fillId="3" borderId="204" xfId="0" applyFont="1" applyFill="1" applyBorder="1" applyAlignment="1">
      <alignment vertical="center" wrapText="1"/>
    </xf>
    <xf numFmtId="0" fontId="46" fillId="3" borderId="204" xfId="0" applyFont="1" applyFill="1" applyBorder="1" applyAlignment="1">
      <alignment horizontal="left" vertical="center" wrapText="1"/>
    </xf>
    <xf numFmtId="0" fontId="46" fillId="3" borderId="204" xfId="0" applyFont="1" applyFill="1" applyBorder="1" applyAlignment="1">
      <alignment vertical="center"/>
    </xf>
    <xf numFmtId="0" fontId="40" fillId="3" borderId="204" xfId="0" applyFont="1" applyFill="1" applyBorder="1" applyAlignment="1">
      <alignment horizontal="center"/>
    </xf>
    <xf numFmtId="0" fontId="46" fillId="3" borderId="204" xfId="0" applyFont="1" applyFill="1" applyBorder="1"/>
    <xf numFmtId="0" fontId="4" fillId="0" borderId="194" xfId="0" applyFont="1" applyBorder="1" applyProtection="1">
      <protection locked="0"/>
    </xf>
    <xf numFmtId="0" fontId="46" fillId="3" borderId="204" xfId="0" applyFont="1" applyFill="1" applyBorder="1" applyAlignment="1" applyProtection="1">
      <alignment horizontal="left" vertical="center" wrapText="1"/>
      <protection locked="0"/>
    </xf>
    <xf numFmtId="0" fontId="46" fillId="3" borderId="204" xfId="0" applyFont="1" applyFill="1" applyBorder="1" applyAlignment="1" applyProtection="1">
      <alignment vertical="center"/>
      <protection locked="0"/>
    </xf>
    <xf numFmtId="0" fontId="12" fillId="4" borderId="204" xfId="0" applyFont="1" applyFill="1" applyBorder="1" applyAlignment="1">
      <alignment horizontal="center" vertical="center" wrapText="1"/>
    </xf>
    <xf numFmtId="0" fontId="7" fillId="0" borderId="194" xfId="0" applyFont="1" applyBorder="1" applyProtection="1">
      <protection locked="0"/>
    </xf>
    <xf numFmtId="0" fontId="0" fillId="0" borderId="204" xfId="0" applyBorder="1"/>
    <xf numFmtId="0" fontId="0" fillId="6" borderId="204" xfId="0" applyFill="1" applyBorder="1"/>
    <xf numFmtId="0" fontId="63" fillId="30" borderId="1" xfId="0" applyFont="1" applyFill="1" applyBorder="1" applyAlignment="1" applyProtection="1">
      <alignment horizontal="left" vertical="center"/>
      <protection locked="0"/>
    </xf>
    <xf numFmtId="0" fontId="12" fillId="30" borderId="204" xfId="0" applyFont="1" applyFill="1" applyBorder="1" applyAlignment="1" applyProtection="1">
      <alignment horizontal="left" vertical="center"/>
      <protection locked="0"/>
    </xf>
    <xf numFmtId="0" fontId="64" fillId="30" borderId="0" xfId="0" applyFont="1" applyFill="1" applyAlignment="1" applyProtection="1">
      <alignment vertical="center" wrapText="1"/>
      <protection locked="0"/>
    </xf>
    <xf numFmtId="0" fontId="64" fillId="0" borderId="0" xfId="0" applyFont="1" applyAlignment="1">
      <alignment vertical="center" wrapText="1"/>
    </xf>
    <xf numFmtId="0" fontId="12" fillId="0" borderId="204" xfId="0" applyFont="1" applyBorder="1" applyAlignment="1">
      <alignment horizontal="left" vertical="center" wrapText="1"/>
    </xf>
    <xf numFmtId="0" fontId="12" fillId="0" borderId="0" xfId="0" applyFont="1" applyAlignment="1">
      <alignment horizontal="left" vertical="center" wrapText="1"/>
    </xf>
    <xf numFmtId="0" fontId="12" fillId="0" borderId="204" xfId="0" applyFont="1" applyBorder="1" applyAlignment="1">
      <alignment horizontal="left" vertical="center"/>
    </xf>
    <xf numFmtId="0" fontId="12" fillId="0" borderId="0" xfId="0" applyFont="1" applyAlignment="1">
      <alignment horizontal="center" vertical="center" wrapText="1"/>
    </xf>
    <xf numFmtId="0" fontId="3" fillId="6" borderId="1" xfId="0" applyFont="1" applyFill="1" applyBorder="1" applyAlignment="1">
      <alignment horizontal="center" vertical="center"/>
    </xf>
    <xf numFmtId="0" fontId="3" fillId="30" borderId="1" xfId="0" applyFont="1" applyFill="1" applyBorder="1" applyAlignment="1">
      <alignment horizontal="center" vertical="center"/>
    </xf>
    <xf numFmtId="0" fontId="4" fillId="0" borderId="194" xfId="0" applyFont="1" applyBorder="1"/>
    <xf numFmtId="0" fontId="7" fillId="0" borderId="194" xfId="0" applyFont="1" applyBorder="1"/>
    <xf numFmtId="0" fontId="59" fillId="30" borderId="176" xfId="0" applyFont="1" applyFill="1" applyBorder="1" applyAlignment="1" applyProtection="1">
      <alignment horizontal="right" vertical="center"/>
      <protection locked="0"/>
    </xf>
    <xf numFmtId="0" fontId="0" fillId="0" borderId="177" xfId="0"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42" fillId="3" borderId="168" xfId="0" applyFont="1" applyFill="1" applyBorder="1" applyAlignment="1">
      <alignment horizontal="center" wrapText="1"/>
    </xf>
    <xf numFmtId="0" fontId="0" fillId="0" borderId="189" xfId="0" applyBorder="1" applyAlignment="1">
      <alignment horizontal="center" wrapText="1"/>
    </xf>
    <xf numFmtId="0" fontId="0" fillId="0" borderId="190" xfId="0" applyBorder="1" applyAlignment="1">
      <alignment horizontal="center" wrapText="1"/>
    </xf>
    <xf numFmtId="0" fontId="42" fillId="3" borderId="191" xfId="0" applyFont="1" applyFill="1" applyBorder="1" applyAlignment="1">
      <alignment horizontal="center" wrapText="1"/>
    </xf>
    <xf numFmtId="0" fontId="0" fillId="0" borderId="192" xfId="0" applyBorder="1" applyAlignment="1">
      <alignment horizontal="center" wrapText="1"/>
    </xf>
    <xf numFmtId="0" fontId="0" fillId="0" borderId="193" xfId="0" applyBorder="1" applyAlignment="1">
      <alignment horizontal="center" wrapText="1"/>
    </xf>
    <xf numFmtId="0" fontId="0" fillId="0" borderId="194" xfId="0" applyBorder="1" applyAlignment="1">
      <alignment horizontal="center" wrapText="1"/>
    </xf>
    <xf numFmtId="0" fontId="48" fillId="31" borderId="30" xfId="0" applyFont="1" applyFill="1" applyBorder="1" applyAlignment="1">
      <alignment horizontal="right"/>
    </xf>
    <xf numFmtId="0" fontId="40" fillId="0" borderId="30" xfId="0" applyFont="1" applyBorder="1" applyAlignment="1">
      <alignment horizontal="right"/>
    </xf>
    <xf numFmtId="0" fontId="40" fillId="0" borderId="164" xfId="0" applyFont="1" applyBorder="1" applyAlignment="1">
      <alignment horizontal="right"/>
    </xf>
    <xf numFmtId="0" fontId="0" fillId="0" borderId="179" xfId="0" applyBorder="1" applyAlignment="1">
      <alignment wrapText="1"/>
    </xf>
    <xf numFmtId="0" fontId="62" fillId="4" borderId="158" xfId="0" applyFont="1" applyFill="1" applyBorder="1" applyAlignment="1">
      <alignment horizontal="left" vertical="top" wrapText="1"/>
    </xf>
    <xf numFmtId="0" fontId="0" fillId="0" borderId="0" xfId="0" applyAlignment="1">
      <alignment wrapText="1"/>
    </xf>
    <xf numFmtId="0" fontId="0" fillId="0" borderId="159" xfId="0" applyBorder="1" applyAlignment="1">
      <alignment wrapText="1"/>
    </xf>
    <xf numFmtId="0" fontId="0" fillId="0" borderId="158" xfId="0" applyBorder="1" applyAlignment="1">
      <alignment wrapText="1"/>
    </xf>
    <xf numFmtId="0" fontId="0" fillId="0" borderId="160" xfId="0" applyBorder="1" applyAlignment="1">
      <alignment wrapText="1"/>
    </xf>
    <xf numFmtId="0" fontId="0" fillId="0" borderId="161" xfId="0" applyBorder="1" applyAlignment="1">
      <alignment wrapText="1"/>
    </xf>
    <xf numFmtId="0" fontId="0" fillId="0" borderId="162" xfId="0" applyBorder="1" applyAlignment="1">
      <alignment wrapText="1"/>
    </xf>
    <xf numFmtId="0" fontId="0" fillId="0" borderId="166" xfId="0" applyBorder="1" applyAlignment="1">
      <alignment wrapText="1"/>
    </xf>
    <xf numFmtId="0" fontId="38" fillId="6" borderId="176" xfId="0" applyFont="1" applyFill="1" applyBorder="1"/>
    <xf numFmtId="0" fontId="0" fillId="0" borderId="177" xfId="0" applyBorder="1"/>
    <xf numFmtId="0" fontId="0" fillId="0" borderId="2" xfId="0" applyBorder="1"/>
    <xf numFmtId="0" fontId="55" fillId="30" borderId="176" xfId="0" applyFont="1" applyFill="1" applyBorder="1" applyAlignment="1" applyProtection="1">
      <alignment horizontal="right" vertical="center"/>
      <protection locked="0"/>
    </xf>
  </cellXfs>
  <cellStyles count="2776">
    <cellStyle name="20% - Accent1 2" xfId="4" xr:uid="{00000000-0005-0000-0000-000000000000}"/>
    <cellStyle name="20% - Accent2 2" xfId="5" xr:uid="{00000000-0005-0000-0000-000001000000}"/>
    <cellStyle name="20% - Accent3 2" xfId="6" xr:uid="{00000000-0005-0000-0000-000002000000}"/>
    <cellStyle name="20% - Accent4 2" xfId="7" xr:uid="{00000000-0005-0000-0000-000003000000}"/>
    <cellStyle name="20% - Accent5 2" xfId="8" xr:uid="{00000000-0005-0000-0000-000004000000}"/>
    <cellStyle name="20% - Accent6 2" xfId="9" xr:uid="{00000000-0005-0000-0000-000005000000}"/>
    <cellStyle name="40% - Accent1 2" xfId="10" xr:uid="{00000000-0005-0000-0000-000006000000}"/>
    <cellStyle name="40% - Accent2 2" xfId="11" xr:uid="{00000000-0005-0000-0000-000007000000}"/>
    <cellStyle name="40% - Accent3 2" xfId="12" xr:uid="{00000000-0005-0000-0000-000008000000}"/>
    <cellStyle name="40% - Accent4 2" xfId="13" xr:uid="{00000000-0005-0000-0000-000009000000}"/>
    <cellStyle name="40% - Accent5 2" xfId="14" xr:uid="{00000000-0005-0000-0000-00000A000000}"/>
    <cellStyle name="40% - Accent6 2" xfId="15" xr:uid="{00000000-0005-0000-0000-00000B000000}"/>
    <cellStyle name="60% - Accent1 2" xfId="16" xr:uid="{00000000-0005-0000-0000-00000C000000}"/>
    <cellStyle name="60% - Accent2 2" xfId="17" xr:uid="{00000000-0005-0000-0000-00000D000000}"/>
    <cellStyle name="60% - Accent3 2" xfId="18" xr:uid="{00000000-0005-0000-0000-00000E000000}"/>
    <cellStyle name="60% - Accent4 2" xfId="19" xr:uid="{00000000-0005-0000-0000-00000F000000}"/>
    <cellStyle name="60% - Accent5 2" xfId="20" xr:uid="{00000000-0005-0000-0000-000010000000}"/>
    <cellStyle name="60% - Accent6 2" xfId="21" xr:uid="{00000000-0005-0000-0000-000011000000}"/>
    <cellStyle name="Accent1 2" xfId="22" xr:uid="{00000000-0005-0000-0000-000012000000}"/>
    <cellStyle name="Accent2 2" xfId="23" xr:uid="{00000000-0005-0000-0000-000013000000}"/>
    <cellStyle name="Accent3 2" xfId="24" xr:uid="{00000000-0005-0000-0000-000014000000}"/>
    <cellStyle name="Accent4 2" xfId="25" xr:uid="{00000000-0005-0000-0000-000015000000}"/>
    <cellStyle name="Accent5 2" xfId="26" xr:uid="{00000000-0005-0000-0000-000016000000}"/>
    <cellStyle name="Accent6 2" xfId="27" xr:uid="{00000000-0005-0000-0000-000017000000}"/>
    <cellStyle name="Bad 2" xfId="28" xr:uid="{00000000-0005-0000-0000-000018000000}"/>
    <cellStyle name="Calculation 10" xfId="93" xr:uid="{00000000-0005-0000-0000-000019000000}"/>
    <cellStyle name="Calculation 10 10" xfId="838" xr:uid="{00000000-0005-0000-0000-00001A000000}"/>
    <cellStyle name="Calculation 10 11" xfId="918" xr:uid="{00000000-0005-0000-0000-00001B000000}"/>
    <cellStyle name="Calculation 10 12" xfId="1002" xr:uid="{00000000-0005-0000-0000-00001C000000}"/>
    <cellStyle name="Calculation 10 13" xfId="1080" xr:uid="{00000000-0005-0000-0000-00001D000000}"/>
    <cellStyle name="Calculation 10 14" xfId="1159" xr:uid="{00000000-0005-0000-0000-00001E000000}"/>
    <cellStyle name="Calculation 10 15" xfId="1234" xr:uid="{00000000-0005-0000-0000-00001F000000}"/>
    <cellStyle name="Calculation 10 16" xfId="1312" xr:uid="{00000000-0005-0000-0000-000020000000}"/>
    <cellStyle name="Calculation 10 17" xfId="1393" xr:uid="{00000000-0005-0000-0000-000021000000}"/>
    <cellStyle name="Calculation 10 18" xfId="1471" xr:uid="{00000000-0005-0000-0000-000022000000}"/>
    <cellStyle name="Calculation 10 19" xfId="1550" xr:uid="{00000000-0005-0000-0000-000023000000}"/>
    <cellStyle name="Calculation 10 2" xfId="223" xr:uid="{00000000-0005-0000-0000-000024000000}"/>
    <cellStyle name="Calculation 10 20" xfId="1628" xr:uid="{00000000-0005-0000-0000-000025000000}"/>
    <cellStyle name="Calculation 10 21" xfId="1700" xr:uid="{00000000-0005-0000-0000-000026000000}"/>
    <cellStyle name="Calculation 10 22" xfId="1773" xr:uid="{00000000-0005-0000-0000-000027000000}"/>
    <cellStyle name="Calculation 10 23" xfId="1901" xr:uid="{00000000-0005-0000-0000-000028000000}"/>
    <cellStyle name="Calculation 10 24" xfId="2007" xr:uid="{00000000-0005-0000-0000-000029000000}"/>
    <cellStyle name="Calculation 10 25" xfId="2099" xr:uid="{00000000-0005-0000-0000-00002A000000}"/>
    <cellStyle name="Calculation 10 26" xfId="2203" xr:uid="{00000000-0005-0000-0000-00002B000000}"/>
    <cellStyle name="Calculation 10 27" xfId="2239" xr:uid="{00000000-0005-0000-0000-00002C000000}"/>
    <cellStyle name="Calculation 10 28" xfId="2246" xr:uid="{00000000-0005-0000-0000-00002D000000}"/>
    <cellStyle name="Calculation 10 29" xfId="2449" xr:uid="{00000000-0005-0000-0000-00002E000000}"/>
    <cellStyle name="Calculation 10 3" xfId="271" xr:uid="{00000000-0005-0000-0000-00002F000000}"/>
    <cellStyle name="Calculation 10 30" xfId="2529" xr:uid="{00000000-0005-0000-0000-000030000000}"/>
    <cellStyle name="Calculation 10 31" xfId="2610" xr:uid="{00000000-0005-0000-0000-000031000000}"/>
    <cellStyle name="Calculation 10 32" xfId="2346" xr:uid="{00000000-0005-0000-0000-000032000000}"/>
    <cellStyle name="Calculation 10 33" xfId="2735" xr:uid="{00000000-0005-0000-0000-000033000000}"/>
    <cellStyle name="Calculation 10 4" xfId="42" xr:uid="{00000000-0005-0000-0000-000034000000}"/>
    <cellStyle name="Calculation 10 5" xfId="179" xr:uid="{00000000-0005-0000-0000-000035000000}"/>
    <cellStyle name="Calculation 10 6" xfId="435" xr:uid="{00000000-0005-0000-0000-000036000000}"/>
    <cellStyle name="Calculation 10 7" xfId="598" xr:uid="{00000000-0005-0000-0000-000037000000}"/>
    <cellStyle name="Calculation 10 8" xfId="678" xr:uid="{00000000-0005-0000-0000-000038000000}"/>
    <cellStyle name="Calculation 10 9" xfId="757" xr:uid="{00000000-0005-0000-0000-000039000000}"/>
    <cellStyle name="Calculation 11" xfId="113" xr:uid="{00000000-0005-0000-0000-00003A000000}"/>
    <cellStyle name="Calculation 11 10" xfId="858" xr:uid="{00000000-0005-0000-0000-00003B000000}"/>
    <cellStyle name="Calculation 11 11" xfId="938" xr:uid="{00000000-0005-0000-0000-00003C000000}"/>
    <cellStyle name="Calculation 11 12" xfId="1021" xr:uid="{00000000-0005-0000-0000-00003D000000}"/>
    <cellStyle name="Calculation 11 13" xfId="1100" xr:uid="{00000000-0005-0000-0000-00003E000000}"/>
    <cellStyle name="Calculation 11 14" xfId="1177" xr:uid="{00000000-0005-0000-0000-00003F000000}"/>
    <cellStyle name="Calculation 11 15" xfId="1253" xr:uid="{00000000-0005-0000-0000-000040000000}"/>
    <cellStyle name="Calculation 11 16" xfId="1331" xr:uid="{00000000-0005-0000-0000-000041000000}"/>
    <cellStyle name="Calculation 11 17" xfId="1412" xr:uid="{00000000-0005-0000-0000-000042000000}"/>
    <cellStyle name="Calculation 11 18" xfId="1490" xr:uid="{00000000-0005-0000-0000-000043000000}"/>
    <cellStyle name="Calculation 11 19" xfId="1569" xr:uid="{00000000-0005-0000-0000-000044000000}"/>
    <cellStyle name="Calculation 11 2" xfId="243" xr:uid="{00000000-0005-0000-0000-000045000000}"/>
    <cellStyle name="Calculation 11 20" xfId="1646" xr:uid="{00000000-0005-0000-0000-000046000000}"/>
    <cellStyle name="Calculation 11 21" xfId="1718" xr:uid="{00000000-0005-0000-0000-000047000000}"/>
    <cellStyle name="Calculation 11 22" xfId="1791" xr:uid="{00000000-0005-0000-0000-000048000000}"/>
    <cellStyle name="Calculation 11 23" xfId="1921" xr:uid="{00000000-0005-0000-0000-000049000000}"/>
    <cellStyle name="Calculation 11 24" xfId="2026" xr:uid="{00000000-0005-0000-0000-00004A000000}"/>
    <cellStyle name="Calculation 11 25" xfId="2117" xr:uid="{00000000-0005-0000-0000-00004B000000}"/>
    <cellStyle name="Calculation 11 26" xfId="2145" xr:uid="{00000000-0005-0000-0000-00004C000000}"/>
    <cellStyle name="Calculation 11 27" xfId="2154" xr:uid="{00000000-0005-0000-0000-00004D000000}"/>
    <cellStyle name="Calculation 11 28" xfId="2388" xr:uid="{00000000-0005-0000-0000-00004E000000}"/>
    <cellStyle name="Calculation 11 29" xfId="2469" xr:uid="{00000000-0005-0000-0000-00004F000000}"/>
    <cellStyle name="Calculation 11 3" xfId="143" xr:uid="{00000000-0005-0000-0000-000050000000}"/>
    <cellStyle name="Calculation 11 30" xfId="2547" xr:uid="{00000000-0005-0000-0000-000051000000}"/>
    <cellStyle name="Calculation 11 31" xfId="2630" xr:uid="{00000000-0005-0000-0000-000052000000}"/>
    <cellStyle name="Calculation 11 32" xfId="2677" xr:uid="{00000000-0005-0000-0000-000053000000}"/>
    <cellStyle name="Calculation 11 33" xfId="2753" xr:uid="{00000000-0005-0000-0000-000054000000}"/>
    <cellStyle name="Calculation 11 4" xfId="396" xr:uid="{00000000-0005-0000-0000-000055000000}"/>
    <cellStyle name="Calculation 11 5" xfId="374" xr:uid="{00000000-0005-0000-0000-000056000000}"/>
    <cellStyle name="Calculation 11 6" xfId="558" xr:uid="{00000000-0005-0000-0000-000057000000}"/>
    <cellStyle name="Calculation 11 7" xfId="618" xr:uid="{00000000-0005-0000-0000-000058000000}"/>
    <cellStyle name="Calculation 11 8" xfId="698" xr:uid="{00000000-0005-0000-0000-000059000000}"/>
    <cellStyle name="Calculation 11 9" xfId="777" xr:uid="{00000000-0005-0000-0000-00005A000000}"/>
    <cellStyle name="Calculation 12" xfId="127" xr:uid="{00000000-0005-0000-0000-00005B000000}"/>
    <cellStyle name="Calculation 12 10" xfId="872" xr:uid="{00000000-0005-0000-0000-00005C000000}"/>
    <cellStyle name="Calculation 12 11" xfId="951" xr:uid="{00000000-0005-0000-0000-00005D000000}"/>
    <cellStyle name="Calculation 12 12" xfId="1034" xr:uid="{00000000-0005-0000-0000-00005E000000}"/>
    <cellStyle name="Calculation 12 13" xfId="1113" xr:uid="{00000000-0005-0000-0000-00005F000000}"/>
    <cellStyle name="Calculation 12 14" xfId="1190" xr:uid="{00000000-0005-0000-0000-000060000000}"/>
    <cellStyle name="Calculation 12 15" xfId="1266" xr:uid="{00000000-0005-0000-0000-000061000000}"/>
    <cellStyle name="Calculation 12 16" xfId="1344" xr:uid="{00000000-0005-0000-0000-000062000000}"/>
    <cellStyle name="Calculation 12 17" xfId="1425" xr:uid="{00000000-0005-0000-0000-000063000000}"/>
    <cellStyle name="Calculation 12 18" xfId="1503" xr:uid="{00000000-0005-0000-0000-000064000000}"/>
    <cellStyle name="Calculation 12 19" xfId="1582" xr:uid="{00000000-0005-0000-0000-000065000000}"/>
    <cellStyle name="Calculation 12 2" xfId="257" xr:uid="{00000000-0005-0000-0000-000066000000}"/>
    <cellStyle name="Calculation 12 20" xfId="1660" xr:uid="{00000000-0005-0000-0000-000067000000}"/>
    <cellStyle name="Calculation 12 21" xfId="1730" xr:uid="{00000000-0005-0000-0000-000068000000}"/>
    <cellStyle name="Calculation 12 22" xfId="1803" xr:uid="{00000000-0005-0000-0000-000069000000}"/>
    <cellStyle name="Calculation 12 23" xfId="1935" xr:uid="{00000000-0005-0000-0000-00006A000000}"/>
    <cellStyle name="Calculation 12 24" xfId="1986" xr:uid="{00000000-0005-0000-0000-00006B000000}"/>
    <cellStyle name="Calculation 12 25" xfId="2131" xr:uid="{00000000-0005-0000-0000-00006C000000}"/>
    <cellStyle name="Calculation 12 26" xfId="2146" xr:uid="{00000000-0005-0000-0000-00006D000000}"/>
    <cellStyle name="Calculation 12 27" xfId="2074" xr:uid="{00000000-0005-0000-0000-00006E000000}"/>
    <cellStyle name="Calculation 12 28" xfId="2402" xr:uid="{00000000-0005-0000-0000-00006F000000}"/>
    <cellStyle name="Calculation 12 29" xfId="2483" xr:uid="{00000000-0005-0000-0000-000070000000}"/>
    <cellStyle name="Calculation 12 3" xfId="292" xr:uid="{00000000-0005-0000-0000-000071000000}"/>
    <cellStyle name="Calculation 12 30" xfId="2560" xr:uid="{00000000-0005-0000-0000-000072000000}"/>
    <cellStyle name="Calculation 12 31" xfId="2644" xr:uid="{00000000-0005-0000-0000-000073000000}"/>
    <cellStyle name="Calculation 12 32" xfId="2586" xr:uid="{00000000-0005-0000-0000-000074000000}"/>
    <cellStyle name="Calculation 12 33" xfId="2765" xr:uid="{00000000-0005-0000-0000-000075000000}"/>
    <cellStyle name="Calculation 12 4" xfId="393" xr:uid="{00000000-0005-0000-0000-000076000000}"/>
    <cellStyle name="Calculation 12 5" xfId="199" xr:uid="{00000000-0005-0000-0000-000077000000}"/>
    <cellStyle name="Calculation 12 6" xfId="522" xr:uid="{00000000-0005-0000-0000-000078000000}"/>
    <cellStyle name="Calculation 12 7" xfId="631" xr:uid="{00000000-0005-0000-0000-000079000000}"/>
    <cellStyle name="Calculation 12 8" xfId="712" xr:uid="{00000000-0005-0000-0000-00007A000000}"/>
    <cellStyle name="Calculation 12 9" xfId="791" xr:uid="{00000000-0005-0000-0000-00007B000000}"/>
    <cellStyle name="Calculation 13" xfId="126" xr:uid="{00000000-0005-0000-0000-00007C000000}"/>
    <cellStyle name="Calculation 13 10" xfId="871" xr:uid="{00000000-0005-0000-0000-00007D000000}"/>
    <cellStyle name="Calculation 13 11" xfId="950" xr:uid="{00000000-0005-0000-0000-00007E000000}"/>
    <cellStyle name="Calculation 13 12" xfId="1033" xr:uid="{00000000-0005-0000-0000-00007F000000}"/>
    <cellStyle name="Calculation 13 13" xfId="1112" xr:uid="{00000000-0005-0000-0000-000080000000}"/>
    <cellStyle name="Calculation 13 14" xfId="1189" xr:uid="{00000000-0005-0000-0000-000081000000}"/>
    <cellStyle name="Calculation 13 15" xfId="1265" xr:uid="{00000000-0005-0000-0000-000082000000}"/>
    <cellStyle name="Calculation 13 16" xfId="1343" xr:uid="{00000000-0005-0000-0000-000083000000}"/>
    <cellStyle name="Calculation 13 17" xfId="1424" xr:uid="{00000000-0005-0000-0000-000084000000}"/>
    <cellStyle name="Calculation 13 18" xfId="1502" xr:uid="{00000000-0005-0000-0000-000085000000}"/>
    <cellStyle name="Calculation 13 19" xfId="1581" xr:uid="{00000000-0005-0000-0000-000086000000}"/>
    <cellStyle name="Calculation 13 2" xfId="256" xr:uid="{00000000-0005-0000-0000-000087000000}"/>
    <cellStyle name="Calculation 13 20" xfId="1659" xr:uid="{00000000-0005-0000-0000-000088000000}"/>
    <cellStyle name="Calculation 13 21" xfId="1729" xr:uid="{00000000-0005-0000-0000-000089000000}"/>
    <cellStyle name="Calculation 13 22" xfId="1802" xr:uid="{00000000-0005-0000-0000-00008A000000}"/>
    <cellStyle name="Calculation 13 23" xfId="1934" xr:uid="{00000000-0005-0000-0000-00008B000000}"/>
    <cellStyle name="Calculation 13 24" xfId="1844" xr:uid="{00000000-0005-0000-0000-00008C000000}"/>
    <cellStyle name="Calculation 13 25" xfId="2130" xr:uid="{00000000-0005-0000-0000-00008D000000}"/>
    <cellStyle name="Calculation 13 26" xfId="2149" xr:uid="{00000000-0005-0000-0000-00008E000000}"/>
    <cellStyle name="Calculation 13 27" xfId="2210" xr:uid="{00000000-0005-0000-0000-00008F000000}"/>
    <cellStyle name="Calculation 13 28" xfId="2401" xr:uid="{00000000-0005-0000-0000-000090000000}"/>
    <cellStyle name="Calculation 13 29" xfId="2482" xr:uid="{00000000-0005-0000-0000-000091000000}"/>
    <cellStyle name="Calculation 13 3" xfId="334" xr:uid="{00000000-0005-0000-0000-000092000000}"/>
    <cellStyle name="Calculation 13 30" xfId="2559" xr:uid="{00000000-0005-0000-0000-000093000000}"/>
    <cellStyle name="Calculation 13 31" xfId="2643" xr:uid="{00000000-0005-0000-0000-000094000000}"/>
    <cellStyle name="Calculation 13 32" xfId="2289" xr:uid="{00000000-0005-0000-0000-000095000000}"/>
    <cellStyle name="Calculation 13 33" xfId="2764" xr:uid="{00000000-0005-0000-0000-000096000000}"/>
    <cellStyle name="Calculation 13 4" xfId="397" xr:uid="{00000000-0005-0000-0000-000097000000}"/>
    <cellStyle name="Calculation 13 5" xfId="50" xr:uid="{00000000-0005-0000-0000-000098000000}"/>
    <cellStyle name="Calculation 13 6" xfId="525" xr:uid="{00000000-0005-0000-0000-000099000000}"/>
    <cellStyle name="Calculation 13 7" xfId="630" xr:uid="{00000000-0005-0000-0000-00009A000000}"/>
    <cellStyle name="Calculation 13 8" xfId="711" xr:uid="{00000000-0005-0000-0000-00009B000000}"/>
    <cellStyle name="Calculation 13 9" xfId="790" xr:uid="{00000000-0005-0000-0000-00009C000000}"/>
    <cellStyle name="Calculation 14" xfId="29" xr:uid="{00000000-0005-0000-0000-00009D000000}"/>
    <cellStyle name="Calculation 15" xfId="161" xr:uid="{00000000-0005-0000-0000-00009E000000}"/>
    <cellStyle name="Calculation 16" xfId="313" xr:uid="{00000000-0005-0000-0000-00009F000000}"/>
    <cellStyle name="Calculation 17" xfId="544" xr:uid="{00000000-0005-0000-0000-0000A0000000}"/>
    <cellStyle name="Calculation 18" xfId="515" xr:uid="{00000000-0005-0000-0000-0000A1000000}"/>
    <cellStyle name="Calculation 19" xfId="509" xr:uid="{00000000-0005-0000-0000-0000A2000000}"/>
    <cellStyle name="Calculation 2" xfId="57" xr:uid="{00000000-0005-0000-0000-0000A3000000}"/>
    <cellStyle name="Calculation 2 10" xfId="720" xr:uid="{00000000-0005-0000-0000-0000A4000000}"/>
    <cellStyle name="Calculation 2 11" xfId="803" xr:uid="{00000000-0005-0000-0000-0000A5000000}"/>
    <cellStyle name="Calculation 2 12" xfId="966" xr:uid="{00000000-0005-0000-0000-0000A6000000}"/>
    <cellStyle name="Calculation 2 13" xfId="893" xr:uid="{00000000-0005-0000-0000-0000A7000000}"/>
    <cellStyle name="Calculation 2 14" xfId="814" xr:uid="{00000000-0005-0000-0000-0000A8000000}"/>
    <cellStyle name="Calculation 2 15" xfId="1125" xr:uid="{00000000-0005-0000-0000-0000A9000000}"/>
    <cellStyle name="Calculation 2 16" xfId="978" xr:uid="{00000000-0005-0000-0000-0000AA000000}"/>
    <cellStyle name="Calculation 2 17" xfId="1358" xr:uid="{00000000-0005-0000-0000-0000AB000000}"/>
    <cellStyle name="Calculation 2 18" xfId="1306" xr:uid="{00000000-0005-0000-0000-0000AC000000}"/>
    <cellStyle name="Calculation 2 19" xfId="1517" xr:uid="{00000000-0005-0000-0000-0000AD000000}"/>
    <cellStyle name="Calculation 2 2" xfId="187" xr:uid="{00000000-0005-0000-0000-0000AE000000}"/>
    <cellStyle name="Calculation 2 20" xfId="1465" xr:uid="{00000000-0005-0000-0000-0000AF000000}"/>
    <cellStyle name="Calculation 2 21" xfId="1594" xr:uid="{00000000-0005-0000-0000-0000B0000000}"/>
    <cellStyle name="Calculation 2 22" xfId="1741" xr:uid="{00000000-0005-0000-0000-0000B1000000}"/>
    <cellStyle name="Calculation 2 23" xfId="1865" xr:uid="{00000000-0005-0000-0000-0000B2000000}"/>
    <cellStyle name="Calculation 2 24" xfId="2063" xr:uid="{00000000-0005-0000-0000-0000B3000000}"/>
    <cellStyle name="Calculation 2 25" xfId="1968" xr:uid="{00000000-0005-0000-0000-0000B4000000}"/>
    <cellStyle name="Calculation 2 26" xfId="1997" xr:uid="{00000000-0005-0000-0000-0000B5000000}"/>
    <cellStyle name="Calculation 2 27" xfId="2296" xr:uid="{00000000-0005-0000-0000-0000B6000000}"/>
    <cellStyle name="Calculation 2 28" xfId="2322" xr:uid="{00000000-0005-0000-0000-0000B7000000}"/>
    <cellStyle name="Calculation 2 29" xfId="2354" xr:uid="{00000000-0005-0000-0000-0000B8000000}"/>
    <cellStyle name="Calculation 2 3" xfId="337" xr:uid="{00000000-0005-0000-0000-0000B9000000}"/>
    <cellStyle name="Calculation 2 30" xfId="2267" xr:uid="{00000000-0005-0000-0000-0000BA000000}"/>
    <cellStyle name="Calculation 2 31" xfId="2574" xr:uid="{00000000-0005-0000-0000-0000BB000000}"/>
    <cellStyle name="Calculation 2 32" xfId="2690" xr:uid="{00000000-0005-0000-0000-0000BC000000}"/>
    <cellStyle name="Calculation 2 33" xfId="2676" xr:uid="{00000000-0005-0000-0000-0000BD000000}"/>
    <cellStyle name="Calculation 2 4" xfId="423" xr:uid="{00000000-0005-0000-0000-0000BE000000}"/>
    <cellStyle name="Calculation 2 5" xfId="472" xr:uid="{00000000-0005-0000-0000-0000BF000000}"/>
    <cellStyle name="Calculation 2 6" xfId="571" xr:uid="{00000000-0005-0000-0000-0000C0000000}"/>
    <cellStyle name="Calculation 2 7" xfId="498" xr:uid="{00000000-0005-0000-0000-0000C1000000}"/>
    <cellStyle name="Calculation 2 8" xfId="574" xr:uid="{00000000-0005-0000-0000-0000C2000000}"/>
    <cellStyle name="Calculation 2 9" xfId="723" xr:uid="{00000000-0005-0000-0000-0000C3000000}"/>
    <cellStyle name="Calculation 20" xfId="588" xr:uid="{00000000-0005-0000-0000-0000C4000000}"/>
    <cellStyle name="Calculation 21" xfId="477" xr:uid="{00000000-0005-0000-0000-0000C5000000}"/>
    <cellStyle name="Calculation 22" xfId="587" xr:uid="{00000000-0005-0000-0000-0000C6000000}"/>
    <cellStyle name="Calculation 23" xfId="1044" xr:uid="{00000000-0005-0000-0000-0000C7000000}"/>
    <cellStyle name="Calculation 24" xfId="880" xr:uid="{00000000-0005-0000-0000-0000C8000000}"/>
    <cellStyle name="Calculation 25" xfId="867" xr:uid="{00000000-0005-0000-0000-0000C9000000}"/>
    <cellStyle name="Calculation 26" xfId="1838" xr:uid="{00000000-0005-0000-0000-0000CA000000}"/>
    <cellStyle name="Calculation 27" xfId="2012" xr:uid="{00000000-0005-0000-0000-0000CB000000}"/>
    <cellStyle name="Calculation 28" xfId="1977" xr:uid="{00000000-0005-0000-0000-0000CC000000}"/>
    <cellStyle name="Calculation 29" xfId="2006" xr:uid="{00000000-0005-0000-0000-0000CD000000}"/>
    <cellStyle name="Calculation 3" xfId="67" xr:uid="{00000000-0005-0000-0000-0000CE000000}"/>
    <cellStyle name="Calculation 3 10" xfId="813" xr:uid="{00000000-0005-0000-0000-0000CF000000}"/>
    <cellStyle name="Calculation 3 11" xfId="892" xr:uid="{00000000-0005-0000-0000-0000D0000000}"/>
    <cellStyle name="Calculation 3 12" xfId="976" xr:uid="{00000000-0005-0000-0000-0000D1000000}"/>
    <cellStyle name="Calculation 3 13" xfId="1054" xr:uid="{00000000-0005-0000-0000-0000D2000000}"/>
    <cellStyle name="Calculation 3 14" xfId="1135" xr:uid="{00000000-0005-0000-0000-0000D3000000}"/>
    <cellStyle name="Calculation 3 15" xfId="1209" xr:uid="{00000000-0005-0000-0000-0000D4000000}"/>
    <cellStyle name="Calculation 3 16" xfId="1287" xr:uid="{00000000-0005-0000-0000-0000D5000000}"/>
    <cellStyle name="Calculation 3 17" xfId="1368" xr:uid="{00000000-0005-0000-0000-0000D6000000}"/>
    <cellStyle name="Calculation 3 18" xfId="1446" xr:uid="{00000000-0005-0000-0000-0000D7000000}"/>
    <cellStyle name="Calculation 3 19" xfId="1527" xr:uid="{00000000-0005-0000-0000-0000D8000000}"/>
    <cellStyle name="Calculation 3 2" xfId="197" xr:uid="{00000000-0005-0000-0000-0000D9000000}"/>
    <cellStyle name="Calculation 3 20" xfId="1604" xr:uid="{00000000-0005-0000-0000-0000DA000000}"/>
    <cellStyle name="Calculation 3 21" xfId="1678" xr:uid="{00000000-0005-0000-0000-0000DB000000}"/>
    <cellStyle name="Calculation 3 22" xfId="1751" xr:uid="{00000000-0005-0000-0000-0000DC000000}"/>
    <cellStyle name="Calculation 3 23" xfId="1875" xr:uid="{00000000-0005-0000-0000-0000DD000000}"/>
    <cellStyle name="Calculation 3 24" xfId="1964" xr:uid="{00000000-0005-0000-0000-0000DE000000}"/>
    <cellStyle name="Calculation 3 25" xfId="2073" xr:uid="{00000000-0005-0000-0000-0000DF000000}"/>
    <cellStyle name="Calculation 3 26" xfId="2169" xr:uid="{00000000-0005-0000-0000-0000E0000000}"/>
    <cellStyle name="Calculation 3 27" xfId="2158" xr:uid="{00000000-0005-0000-0000-0000E1000000}"/>
    <cellStyle name="Calculation 3 28" xfId="2259" xr:uid="{00000000-0005-0000-0000-0000E2000000}"/>
    <cellStyle name="Calculation 3 29" xfId="2424" xr:uid="{00000000-0005-0000-0000-0000E3000000}"/>
    <cellStyle name="Calculation 3 3" xfId="357" xr:uid="{00000000-0005-0000-0000-0000E4000000}"/>
    <cellStyle name="Calculation 3 30" xfId="2504" xr:uid="{00000000-0005-0000-0000-0000E5000000}"/>
    <cellStyle name="Calculation 3 31" xfId="2584" xr:uid="{00000000-0005-0000-0000-0000E6000000}"/>
    <cellStyle name="Calculation 3 32" xfId="2704" xr:uid="{00000000-0005-0000-0000-0000E7000000}"/>
    <cellStyle name="Calculation 3 33" xfId="2713" xr:uid="{00000000-0005-0000-0000-0000E8000000}"/>
    <cellStyle name="Calculation 3 4" xfId="146" xr:uid="{00000000-0005-0000-0000-0000E9000000}"/>
    <cellStyle name="Calculation 3 5" xfId="493" xr:uid="{00000000-0005-0000-0000-0000EA000000}"/>
    <cellStyle name="Calculation 3 6" xfId="445" xr:uid="{00000000-0005-0000-0000-0000EB000000}"/>
    <cellStyle name="Calculation 3 7" xfId="564" xr:uid="{00000000-0005-0000-0000-0000EC000000}"/>
    <cellStyle name="Calculation 3 8" xfId="652" xr:uid="{00000000-0005-0000-0000-0000ED000000}"/>
    <cellStyle name="Calculation 3 9" xfId="733" xr:uid="{00000000-0005-0000-0000-0000EE000000}"/>
    <cellStyle name="Calculation 30" xfId="2277" xr:uid="{00000000-0005-0000-0000-0000EF000000}"/>
    <cellStyle name="Calculation 31" xfId="2362" xr:uid="{00000000-0005-0000-0000-0000F0000000}"/>
    <cellStyle name="Calculation 32" xfId="2291" xr:uid="{00000000-0005-0000-0000-0000F1000000}"/>
    <cellStyle name="Calculation 33" xfId="2687" xr:uid="{00000000-0005-0000-0000-0000F2000000}"/>
    <cellStyle name="Calculation 34" xfId="2656" xr:uid="{00000000-0005-0000-0000-0000F3000000}"/>
    <cellStyle name="Calculation 4" xfId="58" xr:uid="{00000000-0005-0000-0000-0000F4000000}"/>
    <cellStyle name="Calculation 4 10" xfId="804" xr:uid="{00000000-0005-0000-0000-0000F5000000}"/>
    <cellStyle name="Calculation 4 11" xfId="496" xr:uid="{00000000-0005-0000-0000-0000F6000000}"/>
    <cellStyle name="Calculation 4 12" xfId="967" xr:uid="{00000000-0005-0000-0000-0000F7000000}"/>
    <cellStyle name="Calculation 4 13" xfId="911" xr:uid="{00000000-0005-0000-0000-0000F8000000}"/>
    <cellStyle name="Calculation 4 14" xfId="1126" xr:uid="{00000000-0005-0000-0000-0000F9000000}"/>
    <cellStyle name="Calculation 4 15" xfId="584" xr:uid="{00000000-0005-0000-0000-0000FA000000}"/>
    <cellStyle name="Calculation 4 16" xfId="1278" xr:uid="{00000000-0005-0000-0000-0000FB000000}"/>
    <cellStyle name="Calculation 4 17" xfId="1359" xr:uid="{00000000-0005-0000-0000-0000FC000000}"/>
    <cellStyle name="Calculation 4 18" xfId="1437" xr:uid="{00000000-0005-0000-0000-0000FD000000}"/>
    <cellStyle name="Calculation 4 19" xfId="1518" xr:uid="{00000000-0005-0000-0000-0000FE000000}"/>
    <cellStyle name="Calculation 4 2" xfId="188" xr:uid="{00000000-0005-0000-0000-0000FF000000}"/>
    <cellStyle name="Calculation 4 20" xfId="1595" xr:uid="{00000000-0005-0000-0000-000000010000}"/>
    <cellStyle name="Calculation 4 21" xfId="1388" xr:uid="{00000000-0005-0000-0000-000001010000}"/>
    <cellStyle name="Calculation 4 22" xfId="1742" xr:uid="{00000000-0005-0000-0000-000002010000}"/>
    <cellStyle name="Calculation 4 23" xfId="1866" xr:uid="{00000000-0005-0000-0000-000003010000}"/>
    <cellStyle name="Calculation 4 24" xfId="2060" xr:uid="{00000000-0005-0000-0000-000004010000}"/>
    <cellStyle name="Calculation 4 25" xfId="1955" xr:uid="{00000000-0005-0000-0000-000005010000}"/>
    <cellStyle name="Calculation 4 26" xfId="2177" xr:uid="{00000000-0005-0000-0000-000006010000}"/>
    <cellStyle name="Calculation 4 27" xfId="2283" xr:uid="{00000000-0005-0000-0000-000007010000}"/>
    <cellStyle name="Calculation 4 28" xfId="2359" xr:uid="{00000000-0005-0000-0000-000008010000}"/>
    <cellStyle name="Calculation 4 29" xfId="2415" xr:uid="{00000000-0005-0000-0000-000009010000}"/>
    <cellStyle name="Calculation 4 3" xfId="182" xr:uid="{00000000-0005-0000-0000-00000A010000}"/>
    <cellStyle name="Calculation 4 30" xfId="2495" xr:uid="{00000000-0005-0000-0000-00000B010000}"/>
    <cellStyle name="Calculation 4 31" xfId="2575" xr:uid="{00000000-0005-0000-0000-00000C010000}"/>
    <cellStyle name="Calculation 4 32" xfId="2683" xr:uid="{00000000-0005-0000-0000-00000D010000}"/>
    <cellStyle name="Calculation 4 33" xfId="2689" xr:uid="{00000000-0005-0000-0000-00000E010000}"/>
    <cellStyle name="Calculation 4 4" xfId="425" xr:uid="{00000000-0005-0000-0000-00000F010000}"/>
    <cellStyle name="Calculation 4 5" xfId="366" xr:uid="{00000000-0005-0000-0000-000010010000}"/>
    <cellStyle name="Calculation 4 6" xfId="508" xr:uid="{00000000-0005-0000-0000-000011010000}"/>
    <cellStyle name="Calculation 4 7" xfId="556" xr:uid="{00000000-0005-0000-0000-000012010000}"/>
    <cellStyle name="Calculation 4 8" xfId="643" xr:uid="{00000000-0005-0000-0000-000013010000}"/>
    <cellStyle name="Calculation 4 9" xfId="724" xr:uid="{00000000-0005-0000-0000-000014010000}"/>
    <cellStyle name="Calculation 5" xfId="77" xr:uid="{00000000-0005-0000-0000-000015010000}"/>
    <cellStyle name="Calculation 5 10" xfId="822" xr:uid="{00000000-0005-0000-0000-000016010000}"/>
    <cellStyle name="Calculation 5 11" xfId="902" xr:uid="{00000000-0005-0000-0000-000017010000}"/>
    <cellStyle name="Calculation 5 12" xfId="986" xr:uid="{00000000-0005-0000-0000-000018010000}"/>
    <cellStyle name="Calculation 5 13" xfId="1064" xr:uid="{00000000-0005-0000-0000-000019010000}"/>
    <cellStyle name="Calculation 5 14" xfId="1143" xr:uid="{00000000-0005-0000-0000-00001A010000}"/>
    <cellStyle name="Calculation 5 15" xfId="1218" xr:uid="{00000000-0005-0000-0000-00001B010000}"/>
    <cellStyle name="Calculation 5 16" xfId="1297" xr:uid="{00000000-0005-0000-0000-00001C010000}"/>
    <cellStyle name="Calculation 5 17" xfId="1378" xr:uid="{00000000-0005-0000-0000-00001D010000}"/>
    <cellStyle name="Calculation 5 18" xfId="1456" xr:uid="{00000000-0005-0000-0000-00001E010000}"/>
    <cellStyle name="Calculation 5 19" xfId="1535" xr:uid="{00000000-0005-0000-0000-00001F010000}"/>
    <cellStyle name="Calculation 5 2" xfId="207" xr:uid="{00000000-0005-0000-0000-000020010000}"/>
    <cellStyle name="Calculation 5 20" xfId="1613" xr:uid="{00000000-0005-0000-0000-000021010000}"/>
    <cellStyle name="Calculation 5 21" xfId="1686" xr:uid="{00000000-0005-0000-0000-000022010000}"/>
    <cellStyle name="Calculation 5 22" xfId="1759" xr:uid="{00000000-0005-0000-0000-000023010000}"/>
    <cellStyle name="Calculation 5 23" xfId="1885" xr:uid="{00000000-0005-0000-0000-000024010000}"/>
    <cellStyle name="Calculation 5 24" xfId="1820" xr:uid="{00000000-0005-0000-0000-000025010000}"/>
    <cellStyle name="Calculation 5 25" xfId="2083" xr:uid="{00000000-0005-0000-0000-000026010000}"/>
    <cellStyle name="Calculation 5 26" xfId="1823" xr:uid="{00000000-0005-0000-0000-000027010000}"/>
    <cellStyle name="Calculation 5 27" xfId="2293" xr:uid="{00000000-0005-0000-0000-000028010000}"/>
    <cellStyle name="Calculation 5 28" xfId="2372" xr:uid="{00000000-0005-0000-0000-000029010000}"/>
    <cellStyle name="Calculation 5 29" xfId="2433" xr:uid="{00000000-0005-0000-0000-00002A010000}"/>
    <cellStyle name="Calculation 5 3" xfId="149" xr:uid="{00000000-0005-0000-0000-00002B010000}"/>
    <cellStyle name="Calculation 5 30" xfId="2513" xr:uid="{00000000-0005-0000-0000-00002C010000}"/>
    <cellStyle name="Calculation 5 31" xfId="2594" xr:uid="{00000000-0005-0000-0000-00002D010000}"/>
    <cellStyle name="Calculation 5 32" xfId="2243" xr:uid="{00000000-0005-0000-0000-00002E010000}"/>
    <cellStyle name="Calculation 5 33" xfId="2721" xr:uid="{00000000-0005-0000-0000-00002F010000}"/>
    <cellStyle name="Calculation 5 4" xfId="386" xr:uid="{00000000-0005-0000-0000-000030010000}"/>
    <cellStyle name="Calculation 5 5" xfId="294" xr:uid="{00000000-0005-0000-0000-000031010000}"/>
    <cellStyle name="Calculation 5 6" xfId="512" xr:uid="{00000000-0005-0000-0000-000032010000}"/>
    <cellStyle name="Calculation 5 7" xfId="487" xr:uid="{00000000-0005-0000-0000-000033010000}"/>
    <cellStyle name="Calculation 5 8" xfId="662" xr:uid="{00000000-0005-0000-0000-000034010000}"/>
    <cellStyle name="Calculation 5 9" xfId="742" xr:uid="{00000000-0005-0000-0000-000035010000}"/>
    <cellStyle name="Calculation 6" xfId="75" xr:uid="{00000000-0005-0000-0000-000036010000}"/>
    <cellStyle name="Calculation 6 10" xfId="820" xr:uid="{00000000-0005-0000-0000-000037010000}"/>
    <cellStyle name="Calculation 6 11" xfId="900" xr:uid="{00000000-0005-0000-0000-000038010000}"/>
    <cellStyle name="Calculation 6 12" xfId="984" xr:uid="{00000000-0005-0000-0000-000039010000}"/>
    <cellStyle name="Calculation 6 13" xfId="1062" xr:uid="{00000000-0005-0000-0000-00003A010000}"/>
    <cellStyle name="Calculation 6 14" xfId="1141" xr:uid="{00000000-0005-0000-0000-00003B010000}"/>
    <cellStyle name="Calculation 6 15" xfId="1216" xr:uid="{00000000-0005-0000-0000-00003C010000}"/>
    <cellStyle name="Calculation 6 16" xfId="1295" xr:uid="{00000000-0005-0000-0000-00003D010000}"/>
    <cellStyle name="Calculation 6 17" xfId="1376" xr:uid="{00000000-0005-0000-0000-00003E010000}"/>
    <cellStyle name="Calculation 6 18" xfId="1454" xr:uid="{00000000-0005-0000-0000-00003F010000}"/>
    <cellStyle name="Calculation 6 19" xfId="1533" xr:uid="{00000000-0005-0000-0000-000040010000}"/>
    <cellStyle name="Calculation 6 2" xfId="205" xr:uid="{00000000-0005-0000-0000-000041010000}"/>
    <cellStyle name="Calculation 6 20" xfId="1611" xr:uid="{00000000-0005-0000-0000-000042010000}"/>
    <cellStyle name="Calculation 6 21" xfId="1684" xr:uid="{00000000-0005-0000-0000-000043010000}"/>
    <cellStyle name="Calculation 6 22" xfId="1757" xr:uid="{00000000-0005-0000-0000-000044010000}"/>
    <cellStyle name="Calculation 6 23" xfId="1883" xr:uid="{00000000-0005-0000-0000-000045010000}"/>
    <cellStyle name="Calculation 6 24" xfId="1988" xr:uid="{00000000-0005-0000-0000-000046010000}"/>
    <cellStyle name="Calculation 6 25" xfId="2081" xr:uid="{00000000-0005-0000-0000-000047010000}"/>
    <cellStyle name="Calculation 6 26" xfId="2184" xr:uid="{00000000-0005-0000-0000-000048010000}"/>
    <cellStyle name="Calculation 6 27" xfId="1992" xr:uid="{00000000-0005-0000-0000-000049010000}"/>
    <cellStyle name="Calculation 6 28" xfId="2353" xr:uid="{00000000-0005-0000-0000-00004A010000}"/>
    <cellStyle name="Calculation 6 29" xfId="2431" xr:uid="{00000000-0005-0000-0000-00004B010000}"/>
    <cellStyle name="Calculation 6 3" xfId="347" xr:uid="{00000000-0005-0000-0000-00004C010000}"/>
    <cellStyle name="Calculation 6 30" xfId="2511" xr:uid="{00000000-0005-0000-0000-00004D010000}"/>
    <cellStyle name="Calculation 6 31" xfId="2592" xr:uid="{00000000-0005-0000-0000-00004E010000}"/>
    <cellStyle name="Calculation 6 32" xfId="2345" xr:uid="{00000000-0005-0000-0000-00004F010000}"/>
    <cellStyle name="Calculation 6 33" xfId="2719" xr:uid="{00000000-0005-0000-0000-000050010000}"/>
    <cellStyle name="Calculation 6 4" xfId="158" xr:uid="{00000000-0005-0000-0000-000051010000}"/>
    <cellStyle name="Calculation 6 5" xfId="275" xr:uid="{00000000-0005-0000-0000-000052010000}"/>
    <cellStyle name="Calculation 6 6" xfId="470" xr:uid="{00000000-0005-0000-0000-000053010000}"/>
    <cellStyle name="Calculation 6 7" xfId="456" xr:uid="{00000000-0005-0000-0000-000054010000}"/>
    <cellStyle name="Calculation 6 8" xfId="660" xr:uid="{00000000-0005-0000-0000-000055010000}"/>
    <cellStyle name="Calculation 6 9" xfId="740" xr:uid="{00000000-0005-0000-0000-000056010000}"/>
    <cellStyle name="Calculation 7" xfId="74" xr:uid="{00000000-0005-0000-0000-000057010000}"/>
    <cellStyle name="Calculation 7 10" xfId="819" xr:uid="{00000000-0005-0000-0000-000058010000}"/>
    <cellStyle name="Calculation 7 11" xfId="899" xr:uid="{00000000-0005-0000-0000-000059010000}"/>
    <cellStyle name="Calculation 7 12" xfId="983" xr:uid="{00000000-0005-0000-0000-00005A010000}"/>
    <cellStyle name="Calculation 7 13" xfId="1061" xr:uid="{00000000-0005-0000-0000-00005B010000}"/>
    <cellStyle name="Calculation 7 14" xfId="1140" xr:uid="{00000000-0005-0000-0000-00005C010000}"/>
    <cellStyle name="Calculation 7 15" xfId="1215" xr:uid="{00000000-0005-0000-0000-00005D010000}"/>
    <cellStyle name="Calculation 7 16" xfId="1294" xr:uid="{00000000-0005-0000-0000-00005E010000}"/>
    <cellStyle name="Calculation 7 17" xfId="1375" xr:uid="{00000000-0005-0000-0000-00005F010000}"/>
    <cellStyle name="Calculation 7 18" xfId="1453" xr:uid="{00000000-0005-0000-0000-000060010000}"/>
    <cellStyle name="Calculation 7 19" xfId="1532" xr:uid="{00000000-0005-0000-0000-000061010000}"/>
    <cellStyle name="Calculation 7 2" xfId="204" xr:uid="{00000000-0005-0000-0000-000062010000}"/>
    <cellStyle name="Calculation 7 20" xfId="1610" xr:uid="{00000000-0005-0000-0000-000063010000}"/>
    <cellStyle name="Calculation 7 21" xfId="1683" xr:uid="{00000000-0005-0000-0000-000064010000}"/>
    <cellStyle name="Calculation 7 22" xfId="1756" xr:uid="{00000000-0005-0000-0000-000065010000}"/>
    <cellStyle name="Calculation 7 23" xfId="1882" xr:uid="{00000000-0005-0000-0000-000066010000}"/>
    <cellStyle name="Calculation 7 24" xfId="2024" xr:uid="{00000000-0005-0000-0000-000067010000}"/>
    <cellStyle name="Calculation 7 25" xfId="2080" xr:uid="{00000000-0005-0000-0000-000068010000}"/>
    <cellStyle name="Calculation 7 26" xfId="1981" xr:uid="{00000000-0005-0000-0000-000069010000}"/>
    <cellStyle name="Calculation 7 27" xfId="2236" xr:uid="{00000000-0005-0000-0000-00006A010000}"/>
    <cellStyle name="Calculation 7 28" xfId="2260" xr:uid="{00000000-0005-0000-0000-00006B010000}"/>
    <cellStyle name="Calculation 7 29" xfId="2430" xr:uid="{00000000-0005-0000-0000-00006C010000}"/>
    <cellStyle name="Calculation 7 3" xfId="345" xr:uid="{00000000-0005-0000-0000-00006D010000}"/>
    <cellStyle name="Calculation 7 30" xfId="2510" xr:uid="{00000000-0005-0000-0000-00006E010000}"/>
    <cellStyle name="Calculation 7 31" xfId="2591" xr:uid="{00000000-0005-0000-0000-00006F010000}"/>
    <cellStyle name="Calculation 7 32" xfId="2356" xr:uid="{00000000-0005-0000-0000-000070010000}"/>
    <cellStyle name="Calculation 7 33" xfId="2718" xr:uid="{00000000-0005-0000-0000-000071010000}"/>
    <cellStyle name="Calculation 7 4" xfId="378" xr:uid="{00000000-0005-0000-0000-000072010000}"/>
    <cellStyle name="Calculation 7 5" xfId="352" xr:uid="{00000000-0005-0000-0000-000073010000}"/>
    <cellStyle name="Calculation 7 6" xfId="465" xr:uid="{00000000-0005-0000-0000-000074010000}"/>
    <cellStyle name="Calculation 7 7" xfId="521" xr:uid="{00000000-0005-0000-0000-000075010000}"/>
    <cellStyle name="Calculation 7 8" xfId="659" xr:uid="{00000000-0005-0000-0000-000076010000}"/>
    <cellStyle name="Calculation 7 9" xfId="739" xr:uid="{00000000-0005-0000-0000-000077010000}"/>
    <cellStyle name="Calculation 8" xfId="96" xr:uid="{00000000-0005-0000-0000-000078010000}"/>
    <cellStyle name="Calculation 8 10" xfId="841" xr:uid="{00000000-0005-0000-0000-000079010000}"/>
    <cellStyle name="Calculation 8 11" xfId="921" xr:uid="{00000000-0005-0000-0000-00007A010000}"/>
    <cellStyle name="Calculation 8 12" xfId="1005" xr:uid="{00000000-0005-0000-0000-00007B010000}"/>
    <cellStyle name="Calculation 8 13" xfId="1083" xr:uid="{00000000-0005-0000-0000-00007C010000}"/>
    <cellStyle name="Calculation 8 14" xfId="1162" xr:uid="{00000000-0005-0000-0000-00007D010000}"/>
    <cellStyle name="Calculation 8 15" xfId="1237" xr:uid="{00000000-0005-0000-0000-00007E010000}"/>
    <cellStyle name="Calculation 8 16" xfId="1315" xr:uid="{00000000-0005-0000-0000-00007F010000}"/>
    <cellStyle name="Calculation 8 17" xfId="1396" xr:uid="{00000000-0005-0000-0000-000080010000}"/>
    <cellStyle name="Calculation 8 18" xfId="1474" xr:uid="{00000000-0005-0000-0000-000081010000}"/>
    <cellStyle name="Calculation 8 19" xfId="1553" xr:uid="{00000000-0005-0000-0000-000082010000}"/>
    <cellStyle name="Calculation 8 2" xfId="226" xr:uid="{00000000-0005-0000-0000-000083010000}"/>
    <cellStyle name="Calculation 8 20" xfId="1631" xr:uid="{00000000-0005-0000-0000-000084010000}"/>
    <cellStyle name="Calculation 8 21" xfId="1703" xr:uid="{00000000-0005-0000-0000-000085010000}"/>
    <cellStyle name="Calculation 8 22" xfId="1776" xr:uid="{00000000-0005-0000-0000-000086010000}"/>
    <cellStyle name="Calculation 8 23" xfId="1904" xr:uid="{00000000-0005-0000-0000-000087010000}"/>
    <cellStyle name="Calculation 8 24" xfId="1822" xr:uid="{00000000-0005-0000-0000-000088010000}"/>
    <cellStyle name="Calculation 8 25" xfId="2102" xr:uid="{00000000-0005-0000-0000-000089010000}"/>
    <cellStyle name="Calculation 8 26" xfId="2005" xr:uid="{00000000-0005-0000-0000-00008A010000}"/>
    <cellStyle name="Calculation 8 27" xfId="2176" xr:uid="{00000000-0005-0000-0000-00008B010000}"/>
    <cellStyle name="Calculation 8 28" xfId="2308" xr:uid="{00000000-0005-0000-0000-00008C010000}"/>
    <cellStyle name="Calculation 8 29" xfId="2452" xr:uid="{00000000-0005-0000-0000-00008D010000}"/>
    <cellStyle name="Calculation 8 3" xfId="280" xr:uid="{00000000-0005-0000-0000-00008E010000}"/>
    <cellStyle name="Calculation 8 30" xfId="2532" xr:uid="{00000000-0005-0000-0000-00008F010000}"/>
    <cellStyle name="Calculation 8 31" xfId="2613" xr:uid="{00000000-0005-0000-0000-000090010000}"/>
    <cellStyle name="Calculation 8 32" xfId="2466" xr:uid="{00000000-0005-0000-0000-000091010000}"/>
    <cellStyle name="Calculation 8 33" xfId="2738" xr:uid="{00000000-0005-0000-0000-000092010000}"/>
    <cellStyle name="Calculation 8 4" xfId="376" xr:uid="{00000000-0005-0000-0000-000093010000}"/>
    <cellStyle name="Calculation 8 5" xfId="369" xr:uid="{00000000-0005-0000-0000-000094010000}"/>
    <cellStyle name="Calculation 8 6" xfId="464" xr:uid="{00000000-0005-0000-0000-000095010000}"/>
    <cellStyle name="Calculation 8 7" xfId="601" xr:uid="{00000000-0005-0000-0000-000096010000}"/>
    <cellStyle name="Calculation 8 8" xfId="681" xr:uid="{00000000-0005-0000-0000-000097010000}"/>
    <cellStyle name="Calculation 8 9" xfId="760" xr:uid="{00000000-0005-0000-0000-000098010000}"/>
    <cellStyle name="Calculation 9" xfId="94" xr:uid="{00000000-0005-0000-0000-000099010000}"/>
    <cellStyle name="Calculation 9 10" xfId="839" xr:uid="{00000000-0005-0000-0000-00009A010000}"/>
    <cellStyle name="Calculation 9 11" xfId="919" xr:uid="{00000000-0005-0000-0000-00009B010000}"/>
    <cellStyle name="Calculation 9 12" xfId="1003" xr:uid="{00000000-0005-0000-0000-00009C010000}"/>
    <cellStyle name="Calculation 9 13" xfId="1081" xr:uid="{00000000-0005-0000-0000-00009D010000}"/>
    <cellStyle name="Calculation 9 14" xfId="1160" xr:uid="{00000000-0005-0000-0000-00009E010000}"/>
    <cellStyle name="Calculation 9 15" xfId="1235" xr:uid="{00000000-0005-0000-0000-00009F010000}"/>
    <cellStyle name="Calculation 9 16" xfId="1313" xr:uid="{00000000-0005-0000-0000-0000A0010000}"/>
    <cellStyle name="Calculation 9 17" xfId="1394" xr:uid="{00000000-0005-0000-0000-0000A1010000}"/>
    <cellStyle name="Calculation 9 18" xfId="1472" xr:uid="{00000000-0005-0000-0000-0000A2010000}"/>
    <cellStyle name="Calculation 9 19" xfId="1551" xr:uid="{00000000-0005-0000-0000-0000A3010000}"/>
    <cellStyle name="Calculation 9 2" xfId="224" xr:uid="{00000000-0005-0000-0000-0000A4010000}"/>
    <cellStyle name="Calculation 9 20" xfId="1629" xr:uid="{00000000-0005-0000-0000-0000A5010000}"/>
    <cellStyle name="Calculation 9 21" xfId="1701" xr:uid="{00000000-0005-0000-0000-0000A6010000}"/>
    <cellStyle name="Calculation 9 22" xfId="1774" xr:uid="{00000000-0005-0000-0000-0000A7010000}"/>
    <cellStyle name="Calculation 9 23" xfId="1902" xr:uid="{00000000-0005-0000-0000-0000A8010000}"/>
    <cellStyle name="Calculation 9 24" xfId="1974" xr:uid="{00000000-0005-0000-0000-0000A9010000}"/>
    <cellStyle name="Calculation 9 25" xfId="2100" xr:uid="{00000000-0005-0000-0000-0000AA010000}"/>
    <cellStyle name="Calculation 9 26" xfId="2191" xr:uid="{00000000-0005-0000-0000-0000AB010000}"/>
    <cellStyle name="Calculation 9 27" xfId="2240" xr:uid="{00000000-0005-0000-0000-0000AC010000}"/>
    <cellStyle name="Calculation 9 28" xfId="2153" xr:uid="{00000000-0005-0000-0000-0000AD010000}"/>
    <cellStyle name="Calculation 9 29" xfId="2450" xr:uid="{00000000-0005-0000-0000-0000AE010000}"/>
    <cellStyle name="Calculation 9 3" xfId="157" xr:uid="{00000000-0005-0000-0000-0000AF010000}"/>
    <cellStyle name="Calculation 9 30" xfId="2530" xr:uid="{00000000-0005-0000-0000-0000B0010000}"/>
    <cellStyle name="Calculation 9 31" xfId="2611" xr:uid="{00000000-0005-0000-0000-0000B1010000}"/>
    <cellStyle name="Calculation 9 32" xfId="2247" xr:uid="{00000000-0005-0000-0000-0000B2010000}"/>
    <cellStyle name="Calculation 9 33" xfId="2736" xr:uid="{00000000-0005-0000-0000-0000B3010000}"/>
    <cellStyle name="Calculation 9 4" xfId="360" xr:uid="{00000000-0005-0000-0000-0000B4010000}"/>
    <cellStyle name="Calculation 9 5" xfId="408" xr:uid="{00000000-0005-0000-0000-0000B5010000}"/>
    <cellStyle name="Calculation 9 6" xfId="546" xr:uid="{00000000-0005-0000-0000-0000B6010000}"/>
    <cellStyle name="Calculation 9 7" xfId="599" xr:uid="{00000000-0005-0000-0000-0000B7010000}"/>
    <cellStyle name="Calculation 9 8" xfId="679" xr:uid="{00000000-0005-0000-0000-0000B8010000}"/>
    <cellStyle name="Calculation 9 9" xfId="758" xr:uid="{00000000-0005-0000-0000-0000B9010000}"/>
    <cellStyle name="Check Cell 2" xfId="30" xr:uid="{00000000-0005-0000-0000-0000BA010000}"/>
    <cellStyle name="Comma 2" xfId="48" xr:uid="{00000000-0005-0000-0000-0000BB010000}"/>
    <cellStyle name="Excel Built-in Normal" xfId="49" xr:uid="{00000000-0005-0000-0000-0000BC010000}"/>
    <cellStyle name="Explanatory Text 2" xfId="31" xr:uid="{00000000-0005-0000-0000-0000BD010000}"/>
    <cellStyle name="Good 2" xfId="32" xr:uid="{00000000-0005-0000-0000-0000BE010000}"/>
    <cellStyle name="Heading 1 2" xfId="33" xr:uid="{00000000-0005-0000-0000-0000BF010000}"/>
    <cellStyle name="Heading 2 2" xfId="34" xr:uid="{00000000-0005-0000-0000-0000C0010000}"/>
    <cellStyle name="Heading 3 2" xfId="35" xr:uid="{00000000-0005-0000-0000-0000C1010000}"/>
    <cellStyle name="Heading 4 2" xfId="36" xr:uid="{00000000-0005-0000-0000-0000C2010000}"/>
    <cellStyle name="Hyperlink 2" xfId="37" xr:uid="{00000000-0005-0000-0000-0000C3010000}"/>
    <cellStyle name="Input 10" xfId="95" xr:uid="{00000000-0005-0000-0000-0000C4010000}"/>
    <cellStyle name="Input 10 10" xfId="840" xr:uid="{00000000-0005-0000-0000-0000C5010000}"/>
    <cellStyle name="Input 10 11" xfId="920" xr:uid="{00000000-0005-0000-0000-0000C6010000}"/>
    <cellStyle name="Input 10 12" xfId="1004" xr:uid="{00000000-0005-0000-0000-0000C7010000}"/>
    <cellStyle name="Input 10 13" xfId="1082" xr:uid="{00000000-0005-0000-0000-0000C8010000}"/>
    <cellStyle name="Input 10 14" xfId="1161" xr:uid="{00000000-0005-0000-0000-0000C9010000}"/>
    <cellStyle name="Input 10 15" xfId="1236" xr:uid="{00000000-0005-0000-0000-0000CA010000}"/>
    <cellStyle name="Input 10 16" xfId="1314" xr:uid="{00000000-0005-0000-0000-0000CB010000}"/>
    <cellStyle name="Input 10 17" xfId="1395" xr:uid="{00000000-0005-0000-0000-0000CC010000}"/>
    <cellStyle name="Input 10 18" xfId="1473" xr:uid="{00000000-0005-0000-0000-0000CD010000}"/>
    <cellStyle name="Input 10 19" xfId="1552" xr:uid="{00000000-0005-0000-0000-0000CE010000}"/>
    <cellStyle name="Input 10 2" xfId="225" xr:uid="{00000000-0005-0000-0000-0000CF010000}"/>
    <cellStyle name="Input 10 20" xfId="1630" xr:uid="{00000000-0005-0000-0000-0000D0010000}"/>
    <cellStyle name="Input 10 21" xfId="1702" xr:uid="{00000000-0005-0000-0000-0000D1010000}"/>
    <cellStyle name="Input 10 22" xfId="1775" xr:uid="{00000000-0005-0000-0000-0000D2010000}"/>
    <cellStyle name="Input 10 23" xfId="1903" xr:uid="{00000000-0005-0000-0000-0000D3010000}"/>
    <cellStyle name="Input 10 24" xfId="2021" xr:uid="{00000000-0005-0000-0000-0000D4010000}"/>
    <cellStyle name="Input 10 25" xfId="2101" xr:uid="{00000000-0005-0000-0000-0000D5010000}"/>
    <cellStyle name="Input 10 26" xfId="1980" xr:uid="{00000000-0005-0000-0000-0000D6010000}"/>
    <cellStyle name="Input 10 27" xfId="2242" xr:uid="{00000000-0005-0000-0000-0000D7010000}"/>
    <cellStyle name="Input 10 28" xfId="2235" xr:uid="{00000000-0005-0000-0000-0000D8010000}"/>
    <cellStyle name="Input 10 29" xfId="2451" xr:uid="{00000000-0005-0000-0000-0000D9010000}"/>
    <cellStyle name="Input 10 3" xfId="178" xr:uid="{00000000-0005-0000-0000-0000DA010000}"/>
    <cellStyle name="Input 10 30" xfId="2531" xr:uid="{00000000-0005-0000-0000-0000DB010000}"/>
    <cellStyle name="Input 10 31" xfId="2612" xr:uid="{00000000-0005-0000-0000-0000DC010000}"/>
    <cellStyle name="Input 10 32" xfId="2381" xr:uid="{00000000-0005-0000-0000-0000DD010000}"/>
    <cellStyle name="Input 10 33" xfId="2737" xr:uid="{00000000-0005-0000-0000-0000DE010000}"/>
    <cellStyle name="Input 10 4" xfId="167" xr:uid="{00000000-0005-0000-0000-0000DF010000}"/>
    <cellStyle name="Input 10 5" xfId="331" xr:uid="{00000000-0005-0000-0000-0000E0010000}"/>
    <cellStyle name="Input 10 6" xfId="482" xr:uid="{00000000-0005-0000-0000-0000E1010000}"/>
    <cellStyle name="Input 10 7" xfId="600" xr:uid="{00000000-0005-0000-0000-0000E2010000}"/>
    <cellStyle name="Input 10 8" xfId="680" xr:uid="{00000000-0005-0000-0000-0000E3010000}"/>
    <cellStyle name="Input 10 9" xfId="759" xr:uid="{00000000-0005-0000-0000-0000E4010000}"/>
    <cellStyle name="Input 11" xfId="117" xr:uid="{00000000-0005-0000-0000-0000E5010000}"/>
    <cellStyle name="Input 11 10" xfId="862" xr:uid="{00000000-0005-0000-0000-0000E6010000}"/>
    <cellStyle name="Input 11 11" xfId="942" xr:uid="{00000000-0005-0000-0000-0000E7010000}"/>
    <cellStyle name="Input 11 12" xfId="1025" xr:uid="{00000000-0005-0000-0000-0000E8010000}"/>
    <cellStyle name="Input 11 13" xfId="1104" xr:uid="{00000000-0005-0000-0000-0000E9010000}"/>
    <cellStyle name="Input 11 14" xfId="1181" xr:uid="{00000000-0005-0000-0000-0000EA010000}"/>
    <cellStyle name="Input 11 15" xfId="1257" xr:uid="{00000000-0005-0000-0000-0000EB010000}"/>
    <cellStyle name="Input 11 16" xfId="1335" xr:uid="{00000000-0005-0000-0000-0000EC010000}"/>
    <cellStyle name="Input 11 17" xfId="1416" xr:uid="{00000000-0005-0000-0000-0000ED010000}"/>
    <cellStyle name="Input 11 18" xfId="1494" xr:uid="{00000000-0005-0000-0000-0000EE010000}"/>
    <cellStyle name="Input 11 19" xfId="1573" xr:uid="{00000000-0005-0000-0000-0000EF010000}"/>
    <cellStyle name="Input 11 2" xfId="247" xr:uid="{00000000-0005-0000-0000-0000F0010000}"/>
    <cellStyle name="Input 11 20" xfId="1650" xr:uid="{00000000-0005-0000-0000-0000F1010000}"/>
    <cellStyle name="Input 11 21" xfId="1722" xr:uid="{00000000-0005-0000-0000-0000F2010000}"/>
    <cellStyle name="Input 11 22" xfId="1795" xr:uid="{00000000-0005-0000-0000-0000F3010000}"/>
    <cellStyle name="Input 11 23" xfId="1925" xr:uid="{00000000-0005-0000-0000-0000F4010000}"/>
    <cellStyle name="Input 11 24" xfId="1877" xr:uid="{00000000-0005-0000-0000-0000F5010000}"/>
    <cellStyle name="Input 11 25" xfId="2121" xr:uid="{00000000-0005-0000-0000-0000F6010000}"/>
    <cellStyle name="Input 11 26" xfId="2188" xr:uid="{00000000-0005-0000-0000-0000F7010000}"/>
    <cellStyle name="Input 11 27" xfId="2148" xr:uid="{00000000-0005-0000-0000-0000F8010000}"/>
    <cellStyle name="Input 11 28" xfId="2392" xr:uid="{00000000-0005-0000-0000-0000F9010000}"/>
    <cellStyle name="Input 11 29" xfId="2473" xr:uid="{00000000-0005-0000-0000-0000FA010000}"/>
    <cellStyle name="Input 11 3" xfId="272" xr:uid="{00000000-0005-0000-0000-0000FB010000}"/>
    <cellStyle name="Input 11 30" xfId="2551" xr:uid="{00000000-0005-0000-0000-0000FC010000}"/>
    <cellStyle name="Input 11 31" xfId="2634" xr:uid="{00000000-0005-0000-0000-0000FD010000}"/>
    <cellStyle name="Input 11 32" xfId="2323" xr:uid="{00000000-0005-0000-0000-0000FE010000}"/>
    <cellStyle name="Input 11 33" xfId="2757" xr:uid="{00000000-0005-0000-0000-0000FF010000}"/>
    <cellStyle name="Input 11 4" xfId="405" xr:uid="{00000000-0005-0000-0000-000000020000}"/>
    <cellStyle name="Input 11 5" xfId="151" xr:uid="{00000000-0005-0000-0000-000001020000}"/>
    <cellStyle name="Input 11 6" xfId="510" xr:uid="{00000000-0005-0000-0000-000002020000}"/>
    <cellStyle name="Input 11 7" xfId="622" xr:uid="{00000000-0005-0000-0000-000003020000}"/>
    <cellStyle name="Input 11 8" xfId="702" xr:uid="{00000000-0005-0000-0000-000004020000}"/>
    <cellStyle name="Input 11 9" xfId="781" xr:uid="{00000000-0005-0000-0000-000005020000}"/>
    <cellStyle name="Input 12" xfId="129" xr:uid="{00000000-0005-0000-0000-000006020000}"/>
    <cellStyle name="Input 12 10" xfId="874" xr:uid="{00000000-0005-0000-0000-000007020000}"/>
    <cellStyle name="Input 12 11" xfId="953" xr:uid="{00000000-0005-0000-0000-000008020000}"/>
    <cellStyle name="Input 12 12" xfId="1036" xr:uid="{00000000-0005-0000-0000-000009020000}"/>
    <cellStyle name="Input 12 13" xfId="1115" xr:uid="{00000000-0005-0000-0000-00000A020000}"/>
    <cellStyle name="Input 12 14" xfId="1192" xr:uid="{00000000-0005-0000-0000-00000B020000}"/>
    <cellStyle name="Input 12 15" xfId="1268" xr:uid="{00000000-0005-0000-0000-00000C020000}"/>
    <cellStyle name="Input 12 16" xfId="1346" xr:uid="{00000000-0005-0000-0000-00000D020000}"/>
    <cellStyle name="Input 12 17" xfId="1427" xr:uid="{00000000-0005-0000-0000-00000E020000}"/>
    <cellStyle name="Input 12 18" xfId="1505" xr:uid="{00000000-0005-0000-0000-00000F020000}"/>
    <cellStyle name="Input 12 19" xfId="1584" xr:uid="{00000000-0005-0000-0000-000010020000}"/>
    <cellStyle name="Input 12 2" xfId="259" xr:uid="{00000000-0005-0000-0000-000011020000}"/>
    <cellStyle name="Input 12 20" xfId="1662" xr:uid="{00000000-0005-0000-0000-000012020000}"/>
    <cellStyle name="Input 12 21" xfId="1732" xr:uid="{00000000-0005-0000-0000-000013020000}"/>
    <cellStyle name="Input 12 22" xfId="1805" xr:uid="{00000000-0005-0000-0000-000014020000}"/>
    <cellStyle name="Input 12 23" xfId="1937" xr:uid="{00000000-0005-0000-0000-000015020000}"/>
    <cellStyle name="Input 12 24" xfId="1842" xr:uid="{00000000-0005-0000-0000-000016020000}"/>
    <cellStyle name="Input 12 25" xfId="2133" xr:uid="{00000000-0005-0000-0000-000017020000}"/>
    <cellStyle name="Input 12 26" xfId="2162" xr:uid="{00000000-0005-0000-0000-000018020000}"/>
    <cellStyle name="Input 12 27" xfId="2299" xr:uid="{00000000-0005-0000-0000-000019020000}"/>
    <cellStyle name="Input 12 28" xfId="2404" xr:uid="{00000000-0005-0000-0000-00001A020000}"/>
    <cellStyle name="Input 12 29" xfId="2485" xr:uid="{00000000-0005-0000-0000-00001B020000}"/>
    <cellStyle name="Input 12 3" xfId="332" xr:uid="{00000000-0005-0000-0000-00001C020000}"/>
    <cellStyle name="Input 12 30" xfId="2562" xr:uid="{00000000-0005-0000-0000-00001D020000}"/>
    <cellStyle name="Input 12 31" xfId="2646" xr:uid="{00000000-0005-0000-0000-00001E020000}"/>
    <cellStyle name="Input 12 32" xfId="2629" xr:uid="{00000000-0005-0000-0000-00001F020000}"/>
    <cellStyle name="Input 12 33" xfId="2767" xr:uid="{00000000-0005-0000-0000-000020020000}"/>
    <cellStyle name="Input 12 4" xfId="333" xr:uid="{00000000-0005-0000-0000-000021020000}"/>
    <cellStyle name="Input 12 5" xfId="373" xr:uid="{00000000-0005-0000-0000-000022020000}"/>
    <cellStyle name="Input 12 6" xfId="537" xr:uid="{00000000-0005-0000-0000-000023020000}"/>
    <cellStyle name="Input 12 7" xfId="633" xr:uid="{00000000-0005-0000-0000-000024020000}"/>
    <cellStyle name="Input 12 8" xfId="714" xr:uid="{00000000-0005-0000-0000-000025020000}"/>
    <cellStyle name="Input 12 9" xfId="793" xr:uid="{00000000-0005-0000-0000-000026020000}"/>
    <cellStyle name="Input 13" xfId="134" xr:uid="{00000000-0005-0000-0000-000027020000}"/>
    <cellStyle name="Input 13 10" xfId="879" xr:uid="{00000000-0005-0000-0000-000028020000}"/>
    <cellStyle name="Input 13 11" xfId="958" xr:uid="{00000000-0005-0000-0000-000029020000}"/>
    <cellStyle name="Input 13 12" xfId="1041" xr:uid="{00000000-0005-0000-0000-00002A020000}"/>
    <cellStyle name="Input 13 13" xfId="1120" xr:uid="{00000000-0005-0000-0000-00002B020000}"/>
    <cellStyle name="Input 13 14" xfId="1197" xr:uid="{00000000-0005-0000-0000-00002C020000}"/>
    <cellStyle name="Input 13 15" xfId="1273" xr:uid="{00000000-0005-0000-0000-00002D020000}"/>
    <cellStyle name="Input 13 16" xfId="1351" xr:uid="{00000000-0005-0000-0000-00002E020000}"/>
    <cellStyle name="Input 13 17" xfId="1432" xr:uid="{00000000-0005-0000-0000-00002F020000}"/>
    <cellStyle name="Input 13 18" xfId="1510" xr:uid="{00000000-0005-0000-0000-000030020000}"/>
    <cellStyle name="Input 13 19" xfId="1589" xr:uid="{00000000-0005-0000-0000-000031020000}"/>
    <cellStyle name="Input 13 2" xfId="264" xr:uid="{00000000-0005-0000-0000-000032020000}"/>
    <cellStyle name="Input 13 20" xfId="1667" xr:uid="{00000000-0005-0000-0000-000033020000}"/>
    <cellStyle name="Input 13 21" xfId="1737" xr:uid="{00000000-0005-0000-0000-000034020000}"/>
    <cellStyle name="Input 13 22" xfId="1810" xr:uid="{00000000-0005-0000-0000-000035020000}"/>
    <cellStyle name="Input 13 23" xfId="1942" xr:uid="{00000000-0005-0000-0000-000036020000}"/>
    <cellStyle name="Input 13 24" xfId="2064" xr:uid="{00000000-0005-0000-0000-000037020000}"/>
    <cellStyle name="Input 13 25" xfId="2138" xr:uid="{00000000-0005-0000-0000-000038020000}"/>
    <cellStyle name="Input 13 26" xfId="2223" xr:uid="{00000000-0005-0000-0000-000039020000}"/>
    <cellStyle name="Input 13 27" xfId="2304" xr:uid="{00000000-0005-0000-0000-00003A020000}"/>
    <cellStyle name="Input 13 28" xfId="2409" xr:uid="{00000000-0005-0000-0000-00003B020000}"/>
    <cellStyle name="Input 13 29" xfId="2490" xr:uid="{00000000-0005-0000-0000-00003C020000}"/>
    <cellStyle name="Input 13 3" xfId="166" xr:uid="{00000000-0005-0000-0000-00003D020000}"/>
    <cellStyle name="Input 13 30" xfId="2567" xr:uid="{00000000-0005-0000-0000-00003E020000}"/>
    <cellStyle name="Input 13 31" xfId="2651" xr:uid="{00000000-0005-0000-0000-00003F020000}"/>
    <cellStyle name="Input 13 32" xfId="2627" xr:uid="{00000000-0005-0000-0000-000040020000}"/>
    <cellStyle name="Input 13 33" xfId="2772" xr:uid="{00000000-0005-0000-0000-000041020000}"/>
    <cellStyle name="Input 13 4" xfId="413" xr:uid="{00000000-0005-0000-0000-000042020000}"/>
    <cellStyle name="Input 13 5" xfId="140" xr:uid="{00000000-0005-0000-0000-000043020000}"/>
    <cellStyle name="Input 13 6" xfId="589" xr:uid="{00000000-0005-0000-0000-000044020000}"/>
    <cellStyle name="Input 13 7" xfId="638" xr:uid="{00000000-0005-0000-0000-000045020000}"/>
    <cellStyle name="Input 13 8" xfId="719" xr:uid="{00000000-0005-0000-0000-000046020000}"/>
    <cellStyle name="Input 13 9" xfId="798" xr:uid="{00000000-0005-0000-0000-000047020000}"/>
    <cellStyle name="Input 14" xfId="38" xr:uid="{00000000-0005-0000-0000-000048020000}"/>
    <cellStyle name="Input 15" xfId="170" xr:uid="{00000000-0005-0000-0000-000049020000}"/>
    <cellStyle name="Input 16" xfId="302" xr:uid="{00000000-0005-0000-0000-00004A020000}"/>
    <cellStyle name="Input 17" xfId="540" xr:uid="{00000000-0005-0000-0000-00004B020000}"/>
    <cellStyle name="Input 18" xfId="536" xr:uid="{00000000-0005-0000-0000-00004C020000}"/>
    <cellStyle name="Input 19" xfId="533" xr:uid="{00000000-0005-0000-0000-00004D020000}"/>
    <cellStyle name="Input 2" xfId="56" xr:uid="{00000000-0005-0000-0000-00004E020000}"/>
    <cellStyle name="Input 2 10" xfId="707" xr:uid="{00000000-0005-0000-0000-00004F020000}"/>
    <cellStyle name="Input 2 11" xfId="799" xr:uid="{00000000-0005-0000-0000-000050020000}"/>
    <cellStyle name="Input 2 12" xfId="965" xr:uid="{00000000-0005-0000-0000-000051020000}"/>
    <cellStyle name="Input 2 13" xfId="960" xr:uid="{00000000-0005-0000-0000-000052020000}"/>
    <cellStyle name="Input 2 14" xfId="857" xr:uid="{00000000-0005-0000-0000-000053020000}"/>
    <cellStyle name="Input 2 15" xfId="1121" xr:uid="{00000000-0005-0000-0000-000054020000}"/>
    <cellStyle name="Input 2 16" xfId="833" xr:uid="{00000000-0005-0000-0000-000055020000}"/>
    <cellStyle name="Input 2 17" xfId="1357" xr:uid="{00000000-0005-0000-0000-000056020000}"/>
    <cellStyle name="Input 2 18" xfId="1288" xr:uid="{00000000-0005-0000-0000-000057020000}"/>
    <cellStyle name="Input 2 19" xfId="1516" xr:uid="{00000000-0005-0000-0000-000058020000}"/>
    <cellStyle name="Input 2 2" xfId="186" xr:uid="{00000000-0005-0000-0000-000059020000}"/>
    <cellStyle name="Input 2 20" xfId="1447" xr:uid="{00000000-0005-0000-0000-00005A020000}"/>
    <cellStyle name="Input 2 21" xfId="1590" xr:uid="{00000000-0005-0000-0000-00005B020000}"/>
    <cellStyle name="Input 2 22" xfId="1740" xr:uid="{00000000-0005-0000-0000-00005C020000}"/>
    <cellStyle name="Input 2 23" xfId="1864" xr:uid="{00000000-0005-0000-0000-00005D020000}"/>
    <cellStyle name="Input 2 24" xfId="2008" xr:uid="{00000000-0005-0000-0000-00005E020000}"/>
    <cellStyle name="Input 2 25" xfId="1834" xr:uid="{00000000-0005-0000-0000-00005F020000}"/>
    <cellStyle name="Input 2 26" xfId="2046" xr:uid="{00000000-0005-0000-0000-000060020000}"/>
    <cellStyle name="Input 2 27" xfId="2233" xr:uid="{00000000-0005-0000-0000-000061020000}"/>
    <cellStyle name="Input 2 28" xfId="2310" xr:uid="{00000000-0005-0000-0000-000062020000}"/>
    <cellStyle name="Input 2 29" xfId="2295" xr:uid="{00000000-0005-0000-0000-000063020000}"/>
    <cellStyle name="Input 2 3" xfId="144" xr:uid="{00000000-0005-0000-0000-000064020000}"/>
    <cellStyle name="Input 2 30" xfId="2373" xr:uid="{00000000-0005-0000-0000-000065020000}"/>
    <cellStyle name="Input 2 31" xfId="2573" xr:uid="{00000000-0005-0000-0000-000066020000}"/>
    <cellStyle name="Input 2 32" xfId="2695" xr:uid="{00000000-0005-0000-0000-000067020000}"/>
    <cellStyle name="Input 2 33" xfId="2670" xr:uid="{00000000-0005-0000-0000-000068020000}"/>
    <cellStyle name="Input 2 4" xfId="370" xr:uid="{00000000-0005-0000-0000-000069020000}"/>
    <cellStyle name="Input 2 5" xfId="479" xr:uid="{00000000-0005-0000-0000-00006A020000}"/>
    <cellStyle name="Input 2 6" xfId="583" xr:uid="{00000000-0005-0000-0000-00006B020000}"/>
    <cellStyle name="Input 2 7" xfId="520" xr:uid="{00000000-0005-0000-0000-00006C020000}"/>
    <cellStyle name="Input 2 8" xfId="555" xr:uid="{00000000-0005-0000-0000-00006D020000}"/>
    <cellStyle name="Input 2 9" xfId="559" xr:uid="{00000000-0005-0000-0000-00006E020000}"/>
    <cellStyle name="Input 20" xfId="492" xr:uid="{00000000-0005-0000-0000-00006F020000}"/>
    <cellStyle name="Input 21" xfId="776" xr:uid="{00000000-0005-0000-0000-000070020000}"/>
    <cellStyle name="Input 22" xfId="530" xr:uid="{00000000-0005-0000-0000-000071020000}"/>
    <cellStyle name="Input 23" xfId="580" xr:uid="{00000000-0005-0000-0000-000072020000}"/>
    <cellStyle name="Input 24" xfId="1055" xr:uid="{00000000-0005-0000-0000-000073020000}"/>
    <cellStyle name="Input 25" xfId="673" xr:uid="{00000000-0005-0000-0000-000074020000}"/>
    <cellStyle name="Input 26" xfId="1846" xr:uid="{00000000-0005-0000-0000-000075020000}"/>
    <cellStyle name="Input 27" xfId="1948" xr:uid="{00000000-0005-0000-0000-000076020000}"/>
    <cellStyle name="Input 28" xfId="1991" xr:uid="{00000000-0005-0000-0000-000077020000}"/>
    <cellStyle name="Input 29" xfId="2192" xr:uid="{00000000-0005-0000-0000-000078020000}"/>
    <cellStyle name="Input 3" xfId="59" xr:uid="{00000000-0005-0000-0000-000079020000}"/>
    <cellStyle name="Input 3 10" xfId="805" xr:uid="{00000000-0005-0000-0000-00007A020000}"/>
    <cellStyle name="Input 3 11" xfId="462" xr:uid="{00000000-0005-0000-0000-00007B020000}"/>
    <cellStyle name="Input 3 12" xfId="968" xr:uid="{00000000-0005-0000-0000-00007C020000}"/>
    <cellStyle name="Input 3 13" xfId="935" xr:uid="{00000000-0005-0000-0000-00007D020000}"/>
    <cellStyle name="Input 3 14" xfId="1127" xr:uid="{00000000-0005-0000-0000-00007E020000}"/>
    <cellStyle name="Input 3 15" xfId="594" xr:uid="{00000000-0005-0000-0000-00007F020000}"/>
    <cellStyle name="Input 3 16" xfId="1279" xr:uid="{00000000-0005-0000-0000-000080020000}"/>
    <cellStyle name="Input 3 17" xfId="1360" xr:uid="{00000000-0005-0000-0000-000081020000}"/>
    <cellStyle name="Input 3 18" xfId="1438" xr:uid="{00000000-0005-0000-0000-000082020000}"/>
    <cellStyle name="Input 3 19" xfId="1519" xr:uid="{00000000-0005-0000-0000-000083020000}"/>
    <cellStyle name="Input 3 2" xfId="189" xr:uid="{00000000-0005-0000-0000-000084020000}"/>
    <cellStyle name="Input 3 20" xfId="1596" xr:uid="{00000000-0005-0000-0000-000085020000}"/>
    <cellStyle name="Input 3 21" xfId="1434" xr:uid="{00000000-0005-0000-0000-000086020000}"/>
    <cellStyle name="Input 3 22" xfId="1743" xr:uid="{00000000-0005-0000-0000-000087020000}"/>
    <cellStyle name="Input 3 23" xfId="1867" xr:uid="{00000000-0005-0000-0000-000088020000}"/>
    <cellStyle name="Input 3 24" xfId="2047" xr:uid="{00000000-0005-0000-0000-000089020000}"/>
    <cellStyle name="Input 3 25" xfId="1815" xr:uid="{00000000-0005-0000-0000-00008A020000}"/>
    <cellStyle name="Input 3 26" xfId="2065" xr:uid="{00000000-0005-0000-0000-00008B020000}"/>
    <cellStyle name="Input 3 27" xfId="2271" xr:uid="{00000000-0005-0000-0000-00008C020000}"/>
    <cellStyle name="Input 3 28" xfId="2355" xr:uid="{00000000-0005-0000-0000-00008D020000}"/>
    <cellStyle name="Input 3 29" xfId="2416" xr:uid="{00000000-0005-0000-0000-00008E020000}"/>
    <cellStyle name="Input 3 3" xfId="173" xr:uid="{00000000-0005-0000-0000-00008F020000}"/>
    <cellStyle name="Input 3 30" xfId="2496" xr:uid="{00000000-0005-0000-0000-000090020000}"/>
    <cellStyle name="Input 3 31" xfId="2576" xr:uid="{00000000-0005-0000-0000-000091020000}"/>
    <cellStyle name="Input 3 32" xfId="2248" xr:uid="{00000000-0005-0000-0000-000092020000}"/>
    <cellStyle name="Input 3 33" xfId="2686" xr:uid="{00000000-0005-0000-0000-000093020000}"/>
    <cellStyle name="Input 3 4" xfId="431" xr:uid="{00000000-0005-0000-0000-000094020000}"/>
    <cellStyle name="Input 3 5" xfId="407" xr:uid="{00000000-0005-0000-0000-000095020000}"/>
    <cellStyle name="Input 3 6" xfId="529" xr:uid="{00000000-0005-0000-0000-000096020000}"/>
    <cellStyle name="Input 3 7" xfId="551" xr:uid="{00000000-0005-0000-0000-000097020000}"/>
    <cellStyle name="Input 3 8" xfId="644" xr:uid="{00000000-0005-0000-0000-000098020000}"/>
    <cellStyle name="Input 3 9" xfId="725" xr:uid="{00000000-0005-0000-0000-000099020000}"/>
    <cellStyle name="Input 30" xfId="2318" xr:uid="{00000000-0005-0000-0000-00009A020000}"/>
    <cellStyle name="Input 31" xfId="2369" xr:uid="{00000000-0005-0000-0000-00009B020000}"/>
    <cellStyle name="Input 32" xfId="2343" xr:uid="{00000000-0005-0000-0000-00009C020000}"/>
    <cellStyle name="Input 33" xfId="2524" xr:uid="{00000000-0005-0000-0000-00009D020000}"/>
    <cellStyle name="Input 34" xfId="2692" xr:uid="{00000000-0005-0000-0000-00009E020000}"/>
    <cellStyle name="Input 4" xfId="71" xr:uid="{00000000-0005-0000-0000-00009F020000}"/>
    <cellStyle name="Input 4 10" xfId="816" xr:uid="{00000000-0005-0000-0000-0000A0020000}"/>
    <cellStyle name="Input 4 11" xfId="896" xr:uid="{00000000-0005-0000-0000-0000A1020000}"/>
    <cellStyle name="Input 4 12" xfId="980" xr:uid="{00000000-0005-0000-0000-0000A2020000}"/>
    <cellStyle name="Input 4 13" xfId="1058" xr:uid="{00000000-0005-0000-0000-0000A3020000}"/>
    <cellStyle name="Input 4 14" xfId="1137" xr:uid="{00000000-0005-0000-0000-0000A4020000}"/>
    <cellStyle name="Input 4 15" xfId="1212" xr:uid="{00000000-0005-0000-0000-0000A5020000}"/>
    <cellStyle name="Input 4 16" xfId="1291" xr:uid="{00000000-0005-0000-0000-0000A6020000}"/>
    <cellStyle name="Input 4 17" xfId="1372" xr:uid="{00000000-0005-0000-0000-0000A7020000}"/>
    <cellStyle name="Input 4 18" xfId="1450" xr:uid="{00000000-0005-0000-0000-0000A8020000}"/>
    <cellStyle name="Input 4 19" xfId="1529" xr:uid="{00000000-0005-0000-0000-0000A9020000}"/>
    <cellStyle name="Input 4 2" xfId="201" xr:uid="{00000000-0005-0000-0000-0000AA020000}"/>
    <cellStyle name="Input 4 20" xfId="1607" xr:uid="{00000000-0005-0000-0000-0000AB020000}"/>
    <cellStyle name="Input 4 21" xfId="1680" xr:uid="{00000000-0005-0000-0000-0000AC020000}"/>
    <cellStyle name="Input 4 22" xfId="1753" xr:uid="{00000000-0005-0000-0000-0000AD020000}"/>
    <cellStyle name="Input 4 23" xfId="1879" xr:uid="{00000000-0005-0000-0000-0000AE020000}"/>
    <cellStyle name="Input 4 24" xfId="2020" xr:uid="{00000000-0005-0000-0000-0000AF020000}"/>
    <cellStyle name="Input 4 25" xfId="2077" xr:uid="{00000000-0005-0000-0000-0000B0020000}"/>
    <cellStyle name="Input 4 26" xfId="2193" xr:uid="{00000000-0005-0000-0000-0000B1020000}"/>
    <cellStyle name="Input 4 27" xfId="2238" xr:uid="{00000000-0005-0000-0000-0000B2020000}"/>
    <cellStyle name="Input 4 28" xfId="2262" xr:uid="{00000000-0005-0000-0000-0000B3020000}"/>
    <cellStyle name="Input 4 29" xfId="2427" xr:uid="{00000000-0005-0000-0000-0000B4020000}"/>
    <cellStyle name="Input 4 3" xfId="293" xr:uid="{00000000-0005-0000-0000-0000B5020000}"/>
    <cellStyle name="Input 4 30" xfId="2507" xr:uid="{00000000-0005-0000-0000-0000B6020000}"/>
    <cellStyle name="Input 4 31" xfId="2588" xr:uid="{00000000-0005-0000-0000-0000B7020000}"/>
    <cellStyle name="Input 4 32" xfId="2662" xr:uid="{00000000-0005-0000-0000-0000B8020000}"/>
    <cellStyle name="Input 4 33" xfId="2715" xr:uid="{00000000-0005-0000-0000-0000B9020000}"/>
    <cellStyle name="Input 4 4" xfId="404" xr:uid="{00000000-0005-0000-0000-0000BA020000}"/>
    <cellStyle name="Input 4 5" xfId="277" xr:uid="{00000000-0005-0000-0000-0000BB020000}"/>
    <cellStyle name="Input 4 6" xfId="513" xr:uid="{00000000-0005-0000-0000-0000BC020000}"/>
    <cellStyle name="Input 4 7" xfId="490" xr:uid="{00000000-0005-0000-0000-0000BD020000}"/>
    <cellStyle name="Input 4 8" xfId="656" xr:uid="{00000000-0005-0000-0000-0000BE020000}"/>
    <cellStyle name="Input 4 9" xfId="736" xr:uid="{00000000-0005-0000-0000-0000BF020000}"/>
    <cellStyle name="Input 5" xfId="81" xr:uid="{00000000-0005-0000-0000-0000C0020000}"/>
    <cellStyle name="Input 5 10" xfId="826" xr:uid="{00000000-0005-0000-0000-0000C1020000}"/>
    <cellStyle name="Input 5 11" xfId="906" xr:uid="{00000000-0005-0000-0000-0000C2020000}"/>
    <cellStyle name="Input 5 12" xfId="990" xr:uid="{00000000-0005-0000-0000-0000C3020000}"/>
    <cellStyle name="Input 5 13" xfId="1068" xr:uid="{00000000-0005-0000-0000-0000C4020000}"/>
    <cellStyle name="Input 5 14" xfId="1147" xr:uid="{00000000-0005-0000-0000-0000C5020000}"/>
    <cellStyle name="Input 5 15" xfId="1222" xr:uid="{00000000-0005-0000-0000-0000C6020000}"/>
    <cellStyle name="Input 5 16" xfId="1301" xr:uid="{00000000-0005-0000-0000-0000C7020000}"/>
    <cellStyle name="Input 5 17" xfId="1382" xr:uid="{00000000-0005-0000-0000-0000C8020000}"/>
    <cellStyle name="Input 5 18" xfId="1460" xr:uid="{00000000-0005-0000-0000-0000C9020000}"/>
    <cellStyle name="Input 5 19" xfId="1539" xr:uid="{00000000-0005-0000-0000-0000CA020000}"/>
    <cellStyle name="Input 5 2" xfId="211" xr:uid="{00000000-0005-0000-0000-0000CB020000}"/>
    <cellStyle name="Input 5 20" xfId="1617" xr:uid="{00000000-0005-0000-0000-0000CC020000}"/>
    <cellStyle name="Input 5 21" xfId="1690" xr:uid="{00000000-0005-0000-0000-0000CD020000}"/>
    <cellStyle name="Input 5 22" xfId="1763" xr:uid="{00000000-0005-0000-0000-0000CE020000}"/>
    <cellStyle name="Input 5 23" xfId="1889" xr:uid="{00000000-0005-0000-0000-0000CF020000}"/>
    <cellStyle name="Input 5 24" xfId="1848" xr:uid="{00000000-0005-0000-0000-0000D0020000}"/>
    <cellStyle name="Input 5 25" xfId="2087" xr:uid="{00000000-0005-0000-0000-0000D1020000}"/>
    <cellStyle name="Input 5 26" xfId="2092" xr:uid="{00000000-0005-0000-0000-0000D2020000}"/>
    <cellStyle name="Input 5 27" xfId="2048" xr:uid="{00000000-0005-0000-0000-0000D3020000}"/>
    <cellStyle name="Input 5 28" xfId="2231" xr:uid="{00000000-0005-0000-0000-0000D4020000}"/>
    <cellStyle name="Input 5 29" xfId="2437" xr:uid="{00000000-0005-0000-0000-0000D5020000}"/>
    <cellStyle name="Input 5 3" xfId="311" xr:uid="{00000000-0005-0000-0000-0000D6020000}"/>
    <cellStyle name="Input 5 30" xfId="2517" xr:uid="{00000000-0005-0000-0000-0000D7020000}"/>
    <cellStyle name="Input 5 31" xfId="2598" xr:uid="{00000000-0005-0000-0000-0000D8020000}"/>
    <cellStyle name="Input 5 32" xfId="2665" xr:uid="{00000000-0005-0000-0000-0000D9020000}"/>
    <cellStyle name="Input 5 33" xfId="2725" xr:uid="{00000000-0005-0000-0000-0000DA020000}"/>
    <cellStyle name="Input 5 4" xfId="252" xr:uid="{00000000-0005-0000-0000-0000DB020000}"/>
    <cellStyle name="Input 5 5" xfId="449" xr:uid="{00000000-0005-0000-0000-0000DC020000}"/>
    <cellStyle name="Input 5 6" xfId="582" xr:uid="{00000000-0005-0000-0000-0000DD020000}"/>
    <cellStyle name="Input 5 7" xfId="565" xr:uid="{00000000-0005-0000-0000-0000DE020000}"/>
    <cellStyle name="Input 5 8" xfId="666" xr:uid="{00000000-0005-0000-0000-0000DF020000}"/>
    <cellStyle name="Input 5 9" xfId="746" xr:uid="{00000000-0005-0000-0000-0000E0020000}"/>
    <cellStyle name="Input 6" xfId="76" xr:uid="{00000000-0005-0000-0000-0000E1020000}"/>
    <cellStyle name="Input 6 10" xfId="821" xr:uid="{00000000-0005-0000-0000-0000E2020000}"/>
    <cellStyle name="Input 6 11" xfId="901" xr:uid="{00000000-0005-0000-0000-0000E3020000}"/>
    <cellStyle name="Input 6 12" xfId="985" xr:uid="{00000000-0005-0000-0000-0000E4020000}"/>
    <cellStyle name="Input 6 13" xfId="1063" xr:uid="{00000000-0005-0000-0000-0000E5020000}"/>
    <cellStyle name="Input 6 14" xfId="1142" xr:uid="{00000000-0005-0000-0000-0000E6020000}"/>
    <cellStyle name="Input 6 15" xfId="1217" xr:uid="{00000000-0005-0000-0000-0000E7020000}"/>
    <cellStyle name="Input 6 16" xfId="1296" xr:uid="{00000000-0005-0000-0000-0000E8020000}"/>
    <cellStyle name="Input 6 17" xfId="1377" xr:uid="{00000000-0005-0000-0000-0000E9020000}"/>
    <cellStyle name="Input 6 18" xfId="1455" xr:uid="{00000000-0005-0000-0000-0000EA020000}"/>
    <cellStyle name="Input 6 19" xfId="1534" xr:uid="{00000000-0005-0000-0000-0000EB020000}"/>
    <cellStyle name="Input 6 2" xfId="206" xr:uid="{00000000-0005-0000-0000-0000EC020000}"/>
    <cellStyle name="Input 6 20" xfId="1612" xr:uid="{00000000-0005-0000-0000-0000ED020000}"/>
    <cellStyle name="Input 6 21" xfId="1685" xr:uid="{00000000-0005-0000-0000-0000EE020000}"/>
    <cellStyle name="Input 6 22" xfId="1758" xr:uid="{00000000-0005-0000-0000-0000EF020000}"/>
    <cellStyle name="Input 6 23" xfId="1884" xr:uid="{00000000-0005-0000-0000-0000F0020000}"/>
    <cellStyle name="Input 6 24" xfId="1847" xr:uid="{00000000-0005-0000-0000-0000F1020000}"/>
    <cellStyle name="Input 6 25" xfId="2082" xr:uid="{00000000-0005-0000-0000-0000F2020000}"/>
    <cellStyle name="Input 6 26" xfId="2061" xr:uid="{00000000-0005-0000-0000-0000F3020000}"/>
    <cellStyle name="Input 6 27" xfId="2216" xr:uid="{00000000-0005-0000-0000-0000F4020000}"/>
    <cellStyle name="Input 6 28" xfId="2273" xr:uid="{00000000-0005-0000-0000-0000F5020000}"/>
    <cellStyle name="Input 6 29" xfId="2432" xr:uid="{00000000-0005-0000-0000-0000F6020000}"/>
    <cellStyle name="Input 6 3" xfId="324" xr:uid="{00000000-0005-0000-0000-0000F7020000}"/>
    <cellStyle name="Input 6 30" xfId="2512" xr:uid="{00000000-0005-0000-0000-0000F8020000}"/>
    <cellStyle name="Input 6 31" xfId="2593" xr:uid="{00000000-0005-0000-0000-0000F9020000}"/>
    <cellStyle name="Input 6 32" xfId="2442" xr:uid="{00000000-0005-0000-0000-0000FA020000}"/>
    <cellStyle name="Input 6 33" xfId="2720" xr:uid="{00000000-0005-0000-0000-0000FB020000}"/>
    <cellStyle name="Input 6 4" xfId="380" xr:uid="{00000000-0005-0000-0000-0000FC020000}"/>
    <cellStyle name="Input 6 5" xfId="154" xr:uid="{00000000-0005-0000-0000-0000FD020000}"/>
    <cellStyle name="Input 6 6" xfId="531" xr:uid="{00000000-0005-0000-0000-0000FE020000}"/>
    <cellStyle name="Input 6 7" xfId="502" xr:uid="{00000000-0005-0000-0000-0000FF020000}"/>
    <cellStyle name="Input 6 8" xfId="661" xr:uid="{00000000-0005-0000-0000-000000030000}"/>
    <cellStyle name="Input 6 9" xfId="741" xr:uid="{00000000-0005-0000-0000-000001030000}"/>
    <cellStyle name="Input 7" xfId="73" xr:uid="{00000000-0005-0000-0000-000002030000}"/>
    <cellStyle name="Input 7 10" xfId="818" xr:uid="{00000000-0005-0000-0000-000003030000}"/>
    <cellStyle name="Input 7 11" xfId="898" xr:uid="{00000000-0005-0000-0000-000004030000}"/>
    <cellStyle name="Input 7 12" xfId="982" xr:uid="{00000000-0005-0000-0000-000005030000}"/>
    <cellStyle name="Input 7 13" xfId="1060" xr:uid="{00000000-0005-0000-0000-000006030000}"/>
    <cellStyle name="Input 7 14" xfId="1139" xr:uid="{00000000-0005-0000-0000-000007030000}"/>
    <cellStyle name="Input 7 15" xfId="1214" xr:uid="{00000000-0005-0000-0000-000008030000}"/>
    <cellStyle name="Input 7 16" xfId="1293" xr:uid="{00000000-0005-0000-0000-000009030000}"/>
    <cellStyle name="Input 7 17" xfId="1374" xr:uid="{00000000-0005-0000-0000-00000A030000}"/>
    <cellStyle name="Input 7 18" xfId="1452" xr:uid="{00000000-0005-0000-0000-00000B030000}"/>
    <cellStyle name="Input 7 19" xfId="1531" xr:uid="{00000000-0005-0000-0000-00000C030000}"/>
    <cellStyle name="Input 7 2" xfId="203" xr:uid="{00000000-0005-0000-0000-00000D030000}"/>
    <cellStyle name="Input 7 20" xfId="1609" xr:uid="{00000000-0005-0000-0000-00000E030000}"/>
    <cellStyle name="Input 7 21" xfId="1682" xr:uid="{00000000-0005-0000-0000-00000F030000}"/>
    <cellStyle name="Input 7 22" xfId="1755" xr:uid="{00000000-0005-0000-0000-000010030000}"/>
    <cellStyle name="Input 7 23" xfId="1881" xr:uid="{00000000-0005-0000-0000-000011030000}"/>
    <cellStyle name="Input 7 24" xfId="1835" xr:uid="{00000000-0005-0000-0000-000012030000}"/>
    <cellStyle name="Input 7 25" xfId="2079" xr:uid="{00000000-0005-0000-0000-000013030000}"/>
    <cellStyle name="Input 7 26" xfId="2159" xr:uid="{00000000-0005-0000-0000-000014030000}"/>
    <cellStyle name="Input 7 27" xfId="2245" xr:uid="{00000000-0005-0000-0000-000015030000}"/>
    <cellStyle name="Input 7 28" xfId="2143" xr:uid="{00000000-0005-0000-0000-000016030000}"/>
    <cellStyle name="Input 7 29" xfId="2429" xr:uid="{00000000-0005-0000-0000-000017030000}"/>
    <cellStyle name="Input 7 3" xfId="285" xr:uid="{00000000-0005-0000-0000-000018030000}"/>
    <cellStyle name="Input 7 30" xfId="2509" xr:uid="{00000000-0005-0000-0000-000019030000}"/>
    <cellStyle name="Input 7 31" xfId="2590" xr:uid="{00000000-0005-0000-0000-00001A030000}"/>
    <cellStyle name="Input 7 32" xfId="2199" xr:uid="{00000000-0005-0000-0000-00001B030000}"/>
    <cellStyle name="Input 7 33" xfId="2717" xr:uid="{00000000-0005-0000-0000-00001C030000}"/>
    <cellStyle name="Input 7 4" xfId="362" xr:uid="{00000000-0005-0000-0000-00001D030000}"/>
    <cellStyle name="Input 7 5" xfId="363" xr:uid="{00000000-0005-0000-0000-00001E030000}"/>
    <cellStyle name="Input 7 6" xfId="455" xr:uid="{00000000-0005-0000-0000-00001F030000}"/>
    <cellStyle name="Input 7 7" xfId="552" xr:uid="{00000000-0005-0000-0000-000020030000}"/>
    <cellStyle name="Input 7 8" xfId="658" xr:uid="{00000000-0005-0000-0000-000021030000}"/>
    <cellStyle name="Input 7 9" xfId="738" xr:uid="{00000000-0005-0000-0000-000022030000}"/>
    <cellStyle name="Input 8" xfId="102" xr:uid="{00000000-0005-0000-0000-000023030000}"/>
    <cellStyle name="Input 8 10" xfId="847" xr:uid="{00000000-0005-0000-0000-000024030000}"/>
    <cellStyle name="Input 8 11" xfId="927" xr:uid="{00000000-0005-0000-0000-000025030000}"/>
    <cellStyle name="Input 8 12" xfId="1011" xr:uid="{00000000-0005-0000-0000-000026030000}"/>
    <cellStyle name="Input 8 13" xfId="1089" xr:uid="{00000000-0005-0000-0000-000027030000}"/>
    <cellStyle name="Input 8 14" xfId="1168" xr:uid="{00000000-0005-0000-0000-000028030000}"/>
    <cellStyle name="Input 8 15" xfId="1243" xr:uid="{00000000-0005-0000-0000-000029030000}"/>
    <cellStyle name="Input 8 16" xfId="1321" xr:uid="{00000000-0005-0000-0000-00002A030000}"/>
    <cellStyle name="Input 8 17" xfId="1402" xr:uid="{00000000-0005-0000-0000-00002B030000}"/>
    <cellStyle name="Input 8 18" xfId="1480" xr:uid="{00000000-0005-0000-0000-00002C030000}"/>
    <cellStyle name="Input 8 19" xfId="1559" xr:uid="{00000000-0005-0000-0000-00002D030000}"/>
    <cellStyle name="Input 8 2" xfId="232" xr:uid="{00000000-0005-0000-0000-00002E030000}"/>
    <cellStyle name="Input 8 20" xfId="1637" xr:uid="{00000000-0005-0000-0000-00002F030000}"/>
    <cellStyle name="Input 8 21" xfId="1709" xr:uid="{00000000-0005-0000-0000-000030030000}"/>
    <cellStyle name="Input 8 22" xfId="1782" xr:uid="{00000000-0005-0000-0000-000031030000}"/>
    <cellStyle name="Input 8 23" xfId="1910" xr:uid="{00000000-0005-0000-0000-000032030000}"/>
    <cellStyle name="Input 8 24" xfId="1985" xr:uid="{00000000-0005-0000-0000-000033030000}"/>
    <cellStyle name="Input 8 25" xfId="2108" xr:uid="{00000000-0005-0000-0000-000034030000}"/>
    <cellStyle name="Input 8 26" xfId="2217" xr:uid="{00000000-0005-0000-0000-000035030000}"/>
    <cellStyle name="Input 8 27" xfId="2255" xr:uid="{00000000-0005-0000-0000-000036030000}"/>
    <cellStyle name="Input 8 28" xfId="2344" xr:uid="{00000000-0005-0000-0000-000037030000}"/>
    <cellStyle name="Input 8 29" xfId="2458" xr:uid="{00000000-0005-0000-0000-000038030000}"/>
    <cellStyle name="Input 8 3" xfId="152" xr:uid="{00000000-0005-0000-0000-000039030000}"/>
    <cellStyle name="Input 8 30" xfId="2538" xr:uid="{00000000-0005-0000-0000-00003A030000}"/>
    <cellStyle name="Input 8 31" xfId="2619" xr:uid="{00000000-0005-0000-0000-00003B030000}"/>
    <cellStyle name="Input 8 32" xfId="2678" xr:uid="{00000000-0005-0000-0000-00003C030000}"/>
    <cellStyle name="Input 8 33" xfId="2744" xr:uid="{00000000-0005-0000-0000-00003D030000}"/>
    <cellStyle name="Input 8 4" xfId="389" xr:uid="{00000000-0005-0000-0000-00003E030000}"/>
    <cellStyle name="Input 8 5" xfId="468" xr:uid="{00000000-0005-0000-0000-00003F030000}"/>
    <cellStyle name="Input 8 6" xfId="516" xr:uid="{00000000-0005-0000-0000-000040030000}"/>
    <cellStyle name="Input 8 7" xfId="607" xr:uid="{00000000-0005-0000-0000-000041030000}"/>
    <cellStyle name="Input 8 8" xfId="687" xr:uid="{00000000-0005-0000-0000-000042030000}"/>
    <cellStyle name="Input 8 9" xfId="766" xr:uid="{00000000-0005-0000-0000-000043030000}"/>
    <cellStyle name="Input 9" xfId="97" xr:uid="{00000000-0005-0000-0000-000044030000}"/>
    <cellStyle name="Input 9 10" xfId="842" xr:uid="{00000000-0005-0000-0000-000045030000}"/>
    <cellStyle name="Input 9 11" xfId="922" xr:uid="{00000000-0005-0000-0000-000046030000}"/>
    <cellStyle name="Input 9 12" xfId="1006" xr:uid="{00000000-0005-0000-0000-000047030000}"/>
    <cellStyle name="Input 9 13" xfId="1084" xr:uid="{00000000-0005-0000-0000-000048030000}"/>
    <cellStyle name="Input 9 14" xfId="1163" xr:uid="{00000000-0005-0000-0000-000049030000}"/>
    <cellStyle name="Input 9 15" xfId="1238" xr:uid="{00000000-0005-0000-0000-00004A030000}"/>
    <cellStyle name="Input 9 16" xfId="1316" xr:uid="{00000000-0005-0000-0000-00004B030000}"/>
    <cellStyle name="Input 9 17" xfId="1397" xr:uid="{00000000-0005-0000-0000-00004C030000}"/>
    <cellStyle name="Input 9 18" xfId="1475" xr:uid="{00000000-0005-0000-0000-00004D030000}"/>
    <cellStyle name="Input 9 19" xfId="1554" xr:uid="{00000000-0005-0000-0000-00004E030000}"/>
    <cellStyle name="Input 9 2" xfId="227" xr:uid="{00000000-0005-0000-0000-00004F030000}"/>
    <cellStyle name="Input 9 20" xfId="1632" xr:uid="{00000000-0005-0000-0000-000050030000}"/>
    <cellStyle name="Input 9 21" xfId="1704" xr:uid="{00000000-0005-0000-0000-000051030000}"/>
    <cellStyle name="Input 9 22" xfId="1777" xr:uid="{00000000-0005-0000-0000-000052030000}"/>
    <cellStyle name="Input 9 23" xfId="1905" xr:uid="{00000000-0005-0000-0000-000053030000}"/>
    <cellStyle name="Input 9 24" xfId="2027" xr:uid="{00000000-0005-0000-0000-000054030000}"/>
    <cellStyle name="Input 9 25" xfId="2103" xr:uid="{00000000-0005-0000-0000-000055030000}"/>
    <cellStyle name="Input 9 26" xfId="1896" xr:uid="{00000000-0005-0000-0000-000056030000}"/>
    <cellStyle name="Input 9 27" xfId="2232" xr:uid="{00000000-0005-0000-0000-000057030000}"/>
    <cellStyle name="Input 9 28" xfId="2165" xr:uid="{00000000-0005-0000-0000-000058030000}"/>
    <cellStyle name="Input 9 29" xfId="2453" xr:uid="{00000000-0005-0000-0000-000059030000}"/>
    <cellStyle name="Input 9 3" xfId="147" xr:uid="{00000000-0005-0000-0000-00005A030000}"/>
    <cellStyle name="Input 9 30" xfId="2533" xr:uid="{00000000-0005-0000-0000-00005B030000}"/>
    <cellStyle name="Input 9 31" xfId="2614" xr:uid="{00000000-0005-0000-0000-00005C030000}"/>
    <cellStyle name="Input 9 32" xfId="2478" xr:uid="{00000000-0005-0000-0000-00005D030000}"/>
    <cellStyle name="Input 9 33" xfId="2739" xr:uid="{00000000-0005-0000-0000-00005E030000}"/>
    <cellStyle name="Input 9 4" xfId="418" xr:uid="{00000000-0005-0000-0000-00005F030000}"/>
    <cellStyle name="Input 9 5" xfId="414" xr:uid="{00000000-0005-0000-0000-000060030000}"/>
    <cellStyle name="Input 9 6" xfId="476" xr:uid="{00000000-0005-0000-0000-000061030000}"/>
    <cellStyle name="Input 9 7" xfId="602" xr:uid="{00000000-0005-0000-0000-000062030000}"/>
    <cellStyle name="Input 9 8" xfId="682" xr:uid="{00000000-0005-0000-0000-000063030000}"/>
    <cellStyle name="Input 9 9" xfId="761" xr:uid="{00000000-0005-0000-0000-000064030000}"/>
    <cellStyle name="Linked Cell 2" xfId="39" xr:uid="{00000000-0005-0000-0000-000065030000}"/>
    <cellStyle name="Neutral 2" xfId="40" xr:uid="{00000000-0005-0000-0000-000066030000}"/>
    <cellStyle name="Normal" xfId="0" builtinId="0"/>
    <cellStyle name="Normal 2" xfId="41" xr:uid="{00000000-0005-0000-0000-000068030000}"/>
    <cellStyle name="Normal 3" xfId="1" xr:uid="{00000000-0005-0000-0000-000069030000}"/>
    <cellStyle name="Normal 4" xfId="2" xr:uid="{00000000-0005-0000-0000-00006A030000}"/>
    <cellStyle name="Normal 4 2" xfId="52" xr:uid="{00000000-0005-0000-0000-00006B030000}"/>
    <cellStyle name="Normal 4 2 2" xfId="69" xr:uid="{00000000-0005-0000-0000-00006C030000}"/>
    <cellStyle name="Normal 4 2 3" xfId="88" xr:uid="{00000000-0005-0000-0000-00006D030000}"/>
    <cellStyle name="Normal 4 2 4" xfId="112" xr:uid="{00000000-0005-0000-0000-00006E030000}"/>
    <cellStyle name="Normal 4 2 5" xfId="124" xr:uid="{00000000-0005-0000-0000-00006F030000}"/>
    <cellStyle name="Normal 4 2 6" xfId="137" xr:uid="{00000000-0005-0000-0000-000070030000}"/>
    <cellStyle name="Normal 4 3" xfId="68" xr:uid="{00000000-0005-0000-0000-000071030000}"/>
    <cellStyle name="Normal 4 4" xfId="86" xr:uid="{00000000-0005-0000-0000-000072030000}"/>
    <cellStyle name="Normal 4 5" xfId="110" xr:uid="{00000000-0005-0000-0000-000073030000}"/>
    <cellStyle name="Normal 4 6" xfId="122" xr:uid="{00000000-0005-0000-0000-000074030000}"/>
    <cellStyle name="Normal 4 7" xfId="135" xr:uid="{00000000-0005-0000-0000-000075030000}"/>
    <cellStyle name="Normal 5" xfId="1813" xr:uid="{00000000-0005-0000-0000-000076030000}"/>
    <cellStyle name="Normal 83 2" xfId="139" xr:uid="{00000000-0005-0000-0000-000077030000}"/>
    <cellStyle name="Note 10" xfId="100" xr:uid="{00000000-0005-0000-0000-000078030000}"/>
    <cellStyle name="Note 10 10" xfId="845" xr:uid="{00000000-0005-0000-0000-000079030000}"/>
    <cellStyle name="Note 10 11" xfId="925" xr:uid="{00000000-0005-0000-0000-00007A030000}"/>
    <cellStyle name="Note 10 12" xfId="1009" xr:uid="{00000000-0005-0000-0000-00007B030000}"/>
    <cellStyle name="Note 10 13" xfId="1087" xr:uid="{00000000-0005-0000-0000-00007C030000}"/>
    <cellStyle name="Note 10 14" xfId="1166" xr:uid="{00000000-0005-0000-0000-00007D030000}"/>
    <cellStyle name="Note 10 15" xfId="1241" xr:uid="{00000000-0005-0000-0000-00007E030000}"/>
    <cellStyle name="Note 10 16" xfId="1319" xr:uid="{00000000-0005-0000-0000-00007F030000}"/>
    <cellStyle name="Note 10 17" xfId="1400" xr:uid="{00000000-0005-0000-0000-000080030000}"/>
    <cellStyle name="Note 10 18" xfId="1478" xr:uid="{00000000-0005-0000-0000-000081030000}"/>
    <cellStyle name="Note 10 19" xfId="1557" xr:uid="{00000000-0005-0000-0000-000082030000}"/>
    <cellStyle name="Note 10 2" xfId="230" xr:uid="{00000000-0005-0000-0000-000083030000}"/>
    <cellStyle name="Note 10 20" xfId="1635" xr:uid="{00000000-0005-0000-0000-000084030000}"/>
    <cellStyle name="Note 10 21" xfId="1707" xr:uid="{00000000-0005-0000-0000-000085030000}"/>
    <cellStyle name="Note 10 22" xfId="1780" xr:uid="{00000000-0005-0000-0000-000086030000}"/>
    <cellStyle name="Note 10 23" xfId="1908" xr:uid="{00000000-0005-0000-0000-000087030000}"/>
    <cellStyle name="Note 10 24" xfId="1855" xr:uid="{00000000-0005-0000-0000-000088030000}"/>
    <cellStyle name="Note 10 25" xfId="2018" xr:uid="{00000000-0005-0000-0000-000089030000}"/>
    <cellStyle name="Note 10 26" xfId="2106" xr:uid="{00000000-0005-0000-0000-00008A030000}"/>
    <cellStyle name="Note 10 27" xfId="2213" xr:uid="{00000000-0005-0000-0000-00008B030000}"/>
    <cellStyle name="Note 10 28" xfId="2286" xr:uid="{00000000-0005-0000-0000-00008C030000}"/>
    <cellStyle name="Note 10 29" xfId="2253" xr:uid="{00000000-0005-0000-0000-00008D030000}"/>
    <cellStyle name="Note 10 3" xfId="169" xr:uid="{00000000-0005-0000-0000-00008E030000}"/>
    <cellStyle name="Note 10 30" xfId="2374" xr:uid="{00000000-0005-0000-0000-00008F030000}"/>
    <cellStyle name="Note 10 31" xfId="2456" xr:uid="{00000000-0005-0000-0000-000090030000}"/>
    <cellStyle name="Note 10 32" xfId="2536" xr:uid="{00000000-0005-0000-0000-000091030000}"/>
    <cellStyle name="Note 10 33" xfId="2617" xr:uid="{00000000-0005-0000-0000-000092030000}"/>
    <cellStyle name="Note 10 34" xfId="2156" xr:uid="{00000000-0005-0000-0000-000093030000}"/>
    <cellStyle name="Note 10 35" xfId="2742" xr:uid="{00000000-0005-0000-0000-000094030000}"/>
    <cellStyle name="Note 10 4" xfId="218" xr:uid="{00000000-0005-0000-0000-000095030000}"/>
    <cellStyle name="Note 10 5" xfId="316" xr:uid="{00000000-0005-0000-0000-000096030000}"/>
    <cellStyle name="Note 10 6" xfId="478" xr:uid="{00000000-0005-0000-0000-000097030000}"/>
    <cellStyle name="Note 10 7" xfId="605" xr:uid="{00000000-0005-0000-0000-000098030000}"/>
    <cellStyle name="Note 10 8" xfId="685" xr:uid="{00000000-0005-0000-0000-000099030000}"/>
    <cellStyle name="Note 10 9" xfId="764" xr:uid="{00000000-0005-0000-0000-00009A030000}"/>
    <cellStyle name="Note 11" xfId="108" xr:uid="{00000000-0005-0000-0000-00009B030000}"/>
    <cellStyle name="Note 11 10" xfId="853" xr:uid="{00000000-0005-0000-0000-00009C030000}"/>
    <cellStyle name="Note 11 11" xfId="933" xr:uid="{00000000-0005-0000-0000-00009D030000}"/>
    <cellStyle name="Note 11 12" xfId="1017" xr:uid="{00000000-0005-0000-0000-00009E030000}"/>
    <cellStyle name="Note 11 13" xfId="1095" xr:uid="{00000000-0005-0000-0000-00009F030000}"/>
    <cellStyle name="Note 11 14" xfId="1174" xr:uid="{00000000-0005-0000-0000-0000A0030000}"/>
    <cellStyle name="Note 11 15" xfId="1249" xr:uid="{00000000-0005-0000-0000-0000A1030000}"/>
    <cellStyle name="Note 11 16" xfId="1327" xr:uid="{00000000-0005-0000-0000-0000A2030000}"/>
    <cellStyle name="Note 11 17" xfId="1408" xr:uid="{00000000-0005-0000-0000-0000A3030000}"/>
    <cellStyle name="Note 11 18" xfId="1486" xr:uid="{00000000-0005-0000-0000-0000A4030000}"/>
    <cellStyle name="Note 11 19" xfId="1565" xr:uid="{00000000-0005-0000-0000-0000A5030000}"/>
    <cellStyle name="Note 11 2" xfId="238" xr:uid="{00000000-0005-0000-0000-0000A6030000}"/>
    <cellStyle name="Note 11 20" xfId="1643" xr:uid="{00000000-0005-0000-0000-0000A7030000}"/>
    <cellStyle name="Note 11 21" xfId="1715" xr:uid="{00000000-0005-0000-0000-0000A8030000}"/>
    <cellStyle name="Note 11 22" xfId="1788" xr:uid="{00000000-0005-0000-0000-0000A9030000}"/>
    <cellStyle name="Note 11 23" xfId="1916" xr:uid="{00000000-0005-0000-0000-0000AA030000}"/>
    <cellStyle name="Note 11 24" xfId="1833" xr:uid="{00000000-0005-0000-0000-0000AB030000}"/>
    <cellStyle name="Note 11 25" xfId="1818" xr:uid="{00000000-0005-0000-0000-0000AC030000}"/>
    <cellStyle name="Note 11 26" xfId="2114" xr:uid="{00000000-0005-0000-0000-0000AD030000}"/>
    <cellStyle name="Note 11 27" xfId="2197" xr:uid="{00000000-0005-0000-0000-0000AE030000}"/>
    <cellStyle name="Note 11 28" xfId="2218" xr:uid="{00000000-0005-0000-0000-0000AF030000}"/>
    <cellStyle name="Note 11 29" xfId="2336" xr:uid="{00000000-0005-0000-0000-0000B0030000}"/>
    <cellStyle name="Note 11 3" xfId="291" xr:uid="{00000000-0005-0000-0000-0000B1030000}"/>
    <cellStyle name="Note 11 30" xfId="2384" xr:uid="{00000000-0005-0000-0000-0000B2030000}"/>
    <cellStyle name="Note 11 31" xfId="2464" xr:uid="{00000000-0005-0000-0000-0000B3030000}"/>
    <cellStyle name="Note 11 32" xfId="2544" xr:uid="{00000000-0005-0000-0000-0000B4030000}"/>
    <cellStyle name="Note 11 33" xfId="2625" xr:uid="{00000000-0005-0000-0000-0000B5030000}"/>
    <cellStyle name="Note 11 34" xfId="2660" xr:uid="{00000000-0005-0000-0000-0000B6030000}"/>
    <cellStyle name="Note 11 35" xfId="2750" xr:uid="{00000000-0005-0000-0000-0000B7030000}"/>
    <cellStyle name="Note 11 4" xfId="254" xr:uid="{00000000-0005-0000-0000-0000B8030000}"/>
    <cellStyle name="Note 11 5" xfId="387" xr:uid="{00000000-0005-0000-0000-0000B9030000}"/>
    <cellStyle name="Note 11 6" xfId="553" xr:uid="{00000000-0005-0000-0000-0000BA030000}"/>
    <cellStyle name="Note 11 7" xfId="613" xr:uid="{00000000-0005-0000-0000-0000BB030000}"/>
    <cellStyle name="Note 11 8" xfId="693" xr:uid="{00000000-0005-0000-0000-0000BC030000}"/>
    <cellStyle name="Note 11 9" xfId="772" xr:uid="{00000000-0005-0000-0000-0000BD030000}"/>
    <cellStyle name="Note 12" xfId="119" xr:uid="{00000000-0005-0000-0000-0000BE030000}"/>
    <cellStyle name="Note 12 10" xfId="864" xr:uid="{00000000-0005-0000-0000-0000BF030000}"/>
    <cellStyle name="Note 12 11" xfId="944" xr:uid="{00000000-0005-0000-0000-0000C0030000}"/>
    <cellStyle name="Note 12 12" xfId="1027" xr:uid="{00000000-0005-0000-0000-0000C1030000}"/>
    <cellStyle name="Note 12 13" xfId="1106" xr:uid="{00000000-0005-0000-0000-0000C2030000}"/>
    <cellStyle name="Note 12 14" xfId="1183" xr:uid="{00000000-0005-0000-0000-0000C3030000}"/>
    <cellStyle name="Note 12 15" xfId="1259" xr:uid="{00000000-0005-0000-0000-0000C4030000}"/>
    <cellStyle name="Note 12 16" xfId="1337" xr:uid="{00000000-0005-0000-0000-0000C5030000}"/>
    <cellStyle name="Note 12 17" xfId="1418" xr:uid="{00000000-0005-0000-0000-0000C6030000}"/>
    <cellStyle name="Note 12 18" xfId="1496" xr:uid="{00000000-0005-0000-0000-0000C7030000}"/>
    <cellStyle name="Note 12 19" xfId="1575" xr:uid="{00000000-0005-0000-0000-0000C8030000}"/>
    <cellStyle name="Note 12 2" xfId="249" xr:uid="{00000000-0005-0000-0000-0000C9030000}"/>
    <cellStyle name="Note 12 20" xfId="1652" xr:uid="{00000000-0005-0000-0000-0000CA030000}"/>
    <cellStyle name="Note 12 21" xfId="1724" xr:uid="{00000000-0005-0000-0000-0000CB030000}"/>
    <cellStyle name="Note 12 22" xfId="1797" xr:uid="{00000000-0005-0000-0000-0000CC030000}"/>
    <cellStyle name="Note 12 23" xfId="1927" xr:uid="{00000000-0005-0000-0000-0000CD030000}"/>
    <cellStyle name="Note 12 24" xfId="1994" xr:uid="{00000000-0005-0000-0000-0000CE030000}"/>
    <cellStyle name="Note 12 25" xfId="1853" xr:uid="{00000000-0005-0000-0000-0000CF030000}"/>
    <cellStyle name="Note 12 26" xfId="2123" xr:uid="{00000000-0005-0000-0000-0000D0030000}"/>
    <cellStyle name="Note 12 27" xfId="1996" xr:uid="{00000000-0005-0000-0000-0000D1030000}"/>
    <cellStyle name="Note 12 28" xfId="2198" xr:uid="{00000000-0005-0000-0000-0000D2030000}"/>
    <cellStyle name="Note 12 29" xfId="2348" xr:uid="{00000000-0005-0000-0000-0000D3030000}"/>
    <cellStyle name="Note 12 3" xfId="171" xr:uid="{00000000-0005-0000-0000-0000D4030000}"/>
    <cellStyle name="Note 12 30" xfId="2394" xr:uid="{00000000-0005-0000-0000-0000D5030000}"/>
    <cellStyle name="Note 12 31" xfId="2475" xr:uid="{00000000-0005-0000-0000-0000D6030000}"/>
    <cellStyle name="Note 12 32" xfId="2553" xr:uid="{00000000-0005-0000-0000-0000D7030000}"/>
    <cellStyle name="Note 12 33" xfId="2636" xr:uid="{00000000-0005-0000-0000-0000D8030000}"/>
    <cellStyle name="Note 12 34" xfId="1894" xr:uid="{00000000-0005-0000-0000-0000D9030000}"/>
    <cellStyle name="Note 12 35" xfId="2759" xr:uid="{00000000-0005-0000-0000-0000DA030000}"/>
    <cellStyle name="Note 12 4" xfId="417" xr:uid="{00000000-0005-0000-0000-0000DB030000}"/>
    <cellStyle name="Note 12 5" xfId="162" xr:uid="{00000000-0005-0000-0000-0000DC030000}"/>
    <cellStyle name="Note 12 6" xfId="524" xr:uid="{00000000-0005-0000-0000-0000DD030000}"/>
    <cellStyle name="Note 12 7" xfId="624" xr:uid="{00000000-0005-0000-0000-0000DE030000}"/>
    <cellStyle name="Note 12 8" xfId="704" xr:uid="{00000000-0005-0000-0000-0000DF030000}"/>
    <cellStyle name="Note 12 9" xfId="783" xr:uid="{00000000-0005-0000-0000-0000E0030000}"/>
    <cellStyle name="Note 13" xfId="114" xr:uid="{00000000-0005-0000-0000-0000E1030000}"/>
    <cellStyle name="Note 13 10" xfId="859" xr:uid="{00000000-0005-0000-0000-0000E2030000}"/>
    <cellStyle name="Note 13 11" xfId="939" xr:uid="{00000000-0005-0000-0000-0000E3030000}"/>
    <cellStyle name="Note 13 12" xfId="1022" xr:uid="{00000000-0005-0000-0000-0000E4030000}"/>
    <cellStyle name="Note 13 13" xfId="1101" xr:uid="{00000000-0005-0000-0000-0000E5030000}"/>
    <cellStyle name="Note 13 14" xfId="1178" xr:uid="{00000000-0005-0000-0000-0000E6030000}"/>
    <cellStyle name="Note 13 15" xfId="1254" xr:uid="{00000000-0005-0000-0000-0000E7030000}"/>
    <cellStyle name="Note 13 16" xfId="1332" xr:uid="{00000000-0005-0000-0000-0000E8030000}"/>
    <cellStyle name="Note 13 17" xfId="1413" xr:uid="{00000000-0005-0000-0000-0000E9030000}"/>
    <cellStyle name="Note 13 18" xfId="1491" xr:uid="{00000000-0005-0000-0000-0000EA030000}"/>
    <cellStyle name="Note 13 19" xfId="1570" xr:uid="{00000000-0005-0000-0000-0000EB030000}"/>
    <cellStyle name="Note 13 2" xfId="244" xr:uid="{00000000-0005-0000-0000-0000EC030000}"/>
    <cellStyle name="Note 13 20" xfId="1647" xr:uid="{00000000-0005-0000-0000-0000ED030000}"/>
    <cellStyle name="Note 13 21" xfId="1719" xr:uid="{00000000-0005-0000-0000-0000EE030000}"/>
    <cellStyle name="Note 13 22" xfId="1792" xr:uid="{00000000-0005-0000-0000-0000EF030000}"/>
    <cellStyle name="Note 13 23" xfId="1922" xr:uid="{00000000-0005-0000-0000-0000F0030000}"/>
    <cellStyle name="Note 13 24" xfId="1954" xr:uid="{00000000-0005-0000-0000-0000F1030000}"/>
    <cellStyle name="Note 13 25" xfId="1920" xr:uid="{00000000-0005-0000-0000-0000F2030000}"/>
    <cellStyle name="Note 13 26" xfId="2118" xr:uid="{00000000-0005-0000-0000-0000F3030000}"/>
    <cellStyle name="Note 13 27" xfId="2166" xr:uid="{00000000-0005-0000-0000-0000F4030000}"/>
    <cellStyle name="Note 13 28" xfId="2205" xr:uid="{00000000-0005-0000-0000-0000F5030000}"/>
    <cellStyle name="Note 13 29" xfId="2316" xr:uid="{00000000-0005-0000-0000-0000F6030000}"/>
    <cellStyle name="Note 13 3" xfId="339" xr:uid="{00000000-0005-0000-0000-0000F7030000}"/>
    <cellStyle name="Note 13 30" xfId="2389" xr:uid="{00000000-0005-0000-0000-0000F8030000}"/>
    <cellStyle name="Note 13 31" xfId="2470" xr:uid="{00000000-0005-0000-0000-0000F9030000}"/>
    <cellStyle name="Note 13 32" xfId="2548" xr:uid="{00000000-0005-0000-0000-0000FA030000}"/>
    <cellStyle name="Note 13 33" xfId="2631" xr:uid="{00000000-0005-0000-0000-0000FB030000}"/>
    <cellStyle name="Note 13 34" xfId="2331" xr:uid="{00000000-0005-0000-0000-0000FC030000}"/>
    <cellStyle name="Note 13 35" xfId="2754" xr:uid="{00000000-0005-0000-0000-0000FD030000}"/>
    <cellStyle name="Note 13 4" xfId="270" xr:uid="{00000000-0005-0000-0000-0000FE030000}"/>
    <cellStyle name="Note 13 5" xfId="416" xr:uid="{00000000-0005-0000-0000-0000FF030000}"/>
    <cellStyle name="Note 13 6" xfId="560" xr:uid="{00000000-0005-0000-0000-000000040000}"/>
    <cellStyle name="Note 13 7" xfId="619" xr:uid="{00000000-0005-0000-0000-000001040000}"/>
    <cellStyle name="Note 13 8" xfId="699" xr:uid="{00000000-0005-0000-0000-000002040000}"/>
    <cellStyle name="Note 13 9" xfId="778" xr:uid="{00000000-0005-0000-0000-000003040000}"/>
    <cellStyle name="Note 14" xfId="131" xr:uid="{00000000-0005-0000-0000-000004040000}"/>
    <cellStyle name="Note 14 10" xfId="876" xr:uid="{00000000-0005-0000-0000-000005040000}"/>
    <cellStyle name="Note 14 11" xfId="955" xr:uid="{00000000-0005-0000-0000-000006040000}"/>
    <cellStyle name="Note 14 12" xfId="1038" xr:uid="{00000000-0005-0000-0000-000007040000}"/>
    <cellStyle name="Note 14 13" xfId="1117" xr:uid="{00000000-0005-0000-0000-000008040000}"/>
    <cellStyle name="Note 14 14" xfId="1194" xr:uid="{00000000-0005-0000-0000-000009040000}"/>
    <cellStyle name="Note 14 15" xfId="1270" xr:uid="{00000000-0005-0000-0000-00000A040000}"/>
    <cellStyle name="Note 14 16" xfId="1348" xr:uid="{00000000-0005-0000-0000-00000B040000}"/>
    <cellStyle name="Note 14 17" xfId="1429" xr:uid="{00000000-0005-0000-0000-00000C040000}"/>
    <cellStyle name="Note 14 18" xfId="1507" xr:uid="{00000000-0005-0000-0000-00000D040000}"/>
    <cellStyle name="Note 14 19" xfId="1586" xr:uid="{00000000-0005-0000-0000-00000E040000}"/>
    <cellStyle name="Note 14 2" xfId="261" xr:uid="{00000000-0005-0000-0000-00000F040000}"/>
    <cellStyle name="Note 14 20" xfId="1664" xr:uid="{00000000-0005-0000-0000-000010040000}"/>
    <cellStyle name="Note 14 21" xfId="1734" xr:uid="{00000000-0005-0000-0000-000011040000}"/>
    <cellStyle name="Note 14 22" xfId="1807" xr:uid="{00000000-0005-0000-0000-000012040000}"/>
    <cellStyle name="Note 14 23" xfId="1939" xr:uid="{00000000-0005-0000-0000-000013040000}"/>
    <cellStyle name="Note 14 24" xfId="1973" xr:uid="{00000000-0005-0000-0000-000014040000}"/>
    <cellStyle name="Note 14 25" xfId="1971" xr:uid="{00000000-0005-0000-0000-000015040000}"/>
    <cellStyle name="Note 14 26" xfId="2135" xr:uid="{00000000-0005-0000-0000-000016040000}"/>
    <cellStyle name="Note 14 27" xfId="2189" xr:uid="{00000000-0005-0000-0000-000017040000}"/>
    <cellStyle name="Note 14 28" xfId="2301" xr:uid="{00000000-0005-0000-0000-000018040000}"/>
    <cellStyle name="Note 14 29" xfId="2328" xr:uid="{00000000-0005-0000-0000-000019040000}"/>
    <cellStyle name="Note 14 3" xfId="325" xr:uid="{00000000-0005-0000-0000-00001A040000}"/>
    <cellStyle name="Note 14 30" xfId="2406" xr:uid="{00000000-0005-0000-0000-00001B040000}"/>
    <cellStyle name="Note 14 31" xfId="2487" xr:uid="{00000000-0005-0000-0000-00001C040000}"/>
    <cellStyle name="Note 14 32" xfId="2564" xr:uid="{00000000-0005-0000-0000-00001D040000}"/>
    <cellStyle name="Note 14 33" xfId="2648" xr:uid="{00000000-0005-0000-0000-00001E040000}"/>
    <cellStyle name="Note 14 34" xfId="2654" xr:uid="{00000000-0005-0000-0000-00001F040000}"/>
    <cellStyle name="Note 14 35" xfId="2769" xr:uid="{00000000-0005-0000-0000-000020040000}"/>
    <cellStyle name="Note 14 4" xfId="410" xr:uid="{00000000-0005-0000-0000-000021040000}"/>
    <cellStyle name="Note 14 5" xfId="145" xr:uid="{00000000-0005-0000-0000-000022040000}"/>
    <cellStyle name="Note 14 6" xfId="539" xr:uid="{00000000-0005-0000-0000-000023040000}"/>
    <cellStyle name="Note 14 7" xfId="635" xr:uid="{00000000-0005-0000-0000-000024040000}"/>
    <cellStyle name="Note 14 8" xfId="716" xr:uid="{00000000-0005-0000-0000-000025040000}"/>
    <cellStyle name="Note 14 9" xfId="795" xr:uid="{00000000-0005-0000-0000-000026040000}"/>
    <cellStyle name="Note 15" xfId="128" xr:uid="{00000000-0005-0000-0000-000027040000}"/>
    <cellStyle name="Note 15 10" xfId="873" xr:uid="{00000000-0005-0000-0000-000028040000}"/>
    <cellStyle name="Note 15 11" xfId="952" xr:uid="{00000000-0005-0000-0000-000029040000}"/>
    <cellStyle name="Note 15 12" xfId="1035" xr:uid="{00000000-0005-0000-0000-00002A040000}"/>
    <cellStyle name="Note 15 13" xfId="1114" xr:uid="{00000000-0005-0000-0000-00002B040000}"/>
    <cellStyle name="Note 15 14" xfId="1191" xr:uid="{00000000-0005-0000-0000-00002C040000}"/>
    <cellStyle name="Note 15 15" xfId="1267" xr:uid="{00000000-0005-0000-0000-00002D040000}"/>
    <cellStyle name="Note 15 16" xfId="1345" xr:uid="{00000000-0005-0000-0000-00002E040000}"/>
    <cellStyle name="Note 15 17" xfId="1426" xr:uid="{00000000-0005-0000-0000-00002F040000}"/>
    <cellStyle name="Note 15 18" xfId="1504" xr:uid="{00000000-0005-0000-0000-000030040000}"/>
    <cellStyle name="Note 15 19" xfId="1583" xr:uid="{00000000-0005-0000-0000-000031040000}"/>
    <cellStyle name="Note 15 2" xfId="258" xr:uid="{00000000-0005-0000-0000-000032040000}"/>
    <cellStyle name="Note 15 20" xfId="1661" xr:uid="{00000000-0005-0000-0000-000033040000}"/>
    <cellStyle name="Note 15 21" xfId="1731" xr:uid="{00000000-0005-0000-0000-000034040000}"/>
    <cellStyle name="Note 15 22" xfId="1804" xr:uid="{00000000-0005-0000-0000-000035040000}"/>
    <cellStyle name="Note 15 23" xfId="1936" xr:uid="{00000000-0005-0000-0000-000036040000}"/>
    <cellStyle name="Note 15 24" xfId="1958" xr:uid="{00000000-0005-0000-0000-000037040000}"/>
    <cellStyle name="Note 15 25" xfId="2004" xr:uid="{00000000-0005-0000-0000-000038040000}"/>
    <cellStyle name="Note 15 26" xfId="2132" xr:uid="{00000000-0005-0000-0000-000039040000}"/>
    <cellStyle name="Note 15 27" xfId="2167" xr:uid="{00000000-0005-0000-0000-00003A040000}"/>
    <cellStyle name="Note 15 28" xfId="2298" xr:uid="{00000000-0005-0000-0000-00003B040000}"/>
    <cellStyle name="Note 15 29" xfId="2252" xr:uid="{00000000-0005-0000-0000-00003C040000}"/>
    <cellStyle name="Note 15 3" xfId="155" xr:uid="{00000000-0005-0000-0000-00003D040000}"/>
    <cellStyle name="Note 15 30" xfId="2403" xr:uid="{00000000-0005-0000-0000-00003E040000}"/>
    <cellStyle name="Note 15 31" xfId="2484" xr:uid="{00000000-0005-0000-0000-00003F040000}"/>
    <cellStyle name="Note 15 32" xfId="2561" xr:uid="{00000000-0005-0000-0000-000040040000}"/>
    <cellStyle name="Note 15 33" xfId="2645" xr:uid="{00000000-0005-0000-0000-000041040000}"/>
    <cellStyle name="Note 15 34" xfId="2605" xr:uid="{00000000-0005-0000-0000-000042040000}"/>
    <cellStyle name="Note 15 35" xfId="2766" xr:uid="{00000000-0005-0000-0000-000043040000}"/>
    <cellStyle name="Note 15 4" xfId="242" xr:uid="{00000000-0005-0000-0000-000044040000}"/>
    <cellStyle name="Note 15 5" xfId="383" xr:uid="{00000000-0005-0000-0000-000045040000}"/>
    <cellStyle name="Note 15 6" xfId="528" xr:uid="{00000000-0005-0000-0000-000046040000}"/>
    <cellStyle name="Note 15 7" xfId="632" xr:uid="{00000000-0005-0000-0000-000047040000}"/>
    <cellStyle name="Note 15 8" xfId="713" xr:uid="{00000000-0005-0000-0000-000048040000}"/>
    <cellStyle name="Note 15 9" xfId="792" xr:uid="{00000000-0005-0000-0000-000049040000}"/>
    <cellStyle name="Note 16" xfId="43" xr:uid="{00000000-0005-0000-0000-00004A040000}"/>
    <cellStyle name="Note 17" xfId="175" xr:uid="{00000000-0005-0000-0000-00004B040000}"/>
    <cellStyle name="Note 18" xfId="343" xr:uid="{00000000-0005-0000-0000-00004C040000}"/>
    <cellStyle name="Note 19" xfId="364" xr:uid="{00000000-0005-0000-0000-00004D040000}"/>
    <cellStyle name="Note 2" xfId="51" xr:uid="{00000000-0005-0000-0000-00004E040000}"/>
    <cellStyle name="Note 2 10" xfId="99" xr:uid="{00000000-0005-0000-0000-00004F040000}"/>
    <cellStyle name="Note 2 10 10" xfId="844" xr:uid="{00000000-0005-0000-0000-000050040000}"/>
    <cellStyle name="Note 2 10 11" xfId="924" xr:uid="{00000000-0005-0000-0000-000051040000}"/>
    <cellStyle name="Note 2 10 12" xfId="1008" xr:uid="{00000000-0005-0000-0000-000052040000}"/>
    <cellStyle name="Note 2 10 13" xfId="1086" xr:uid="{00000000-0005-0000-0000-000053040000}"/>
    <cellStyle name="Note 2 10 14" xfId="1165" xr:uid="{00000000-0005-0000-0000-000054040000}"/>
    <cellStyle name="Note 2 10 15" xfId="1240" xr:uid="{00000000-0005-0000-0000-000055040000}"/>
    <cellStyle name="Note 2 10 16" xfId="1318" xr:uid="{00000000-0005-0000-0000-000056040000}"/>
    <cellStyle name="Note 2 10 17" xfId="1399" xr:uid="{00000000-0005-0000-0000-000057040000}"/>
    <cellStyle name="Note 2 10 18" xfId="1477" xr:uid="{00000000-0005-0000-0000-000058040000}"/>
    <cellStyle name="Note 2 10 19" xfId="1556" xr:uid="{00000000-0005-0000-0000-000059040000}"/>
    <cellStyle name="Note 2 10 2" xfId="229" xr:uid="{00000000-0005-0000-0000-00005A040000}"/>
    <cellStyle name="Note 2 10 20" xfId="1634" xr:uid="{00000000-0005-0000-0000-00005B040000}"/>
    <cellStyle name="Note 2 10 21" xfId="1706" xr:uid="{00000000-0005-0000-0000-00005C040000}"/>
    <cellStyle name="Note 2 10 22" xfId="1779" xr:uid="{00000000-0005-0000-0000-00005D040000}"/>
    <cellStyle name="Note 2 10 23" xfId="1907" xr:uid="{00000000-0005-0000-0000-00005E040000}"/>
    <cellStyle name="Note 2 10 24" xfId="1827" xr:uid="{00000000-0005-0000-0000-00005F040000}"/>
    <cellStyle name="Note 2 10 25" xfId="1849" xr:uid="{00000000-0005-0000-0000-000060040000}"/>
    <cellStyle name="Note 2 10 26" xfId="2105" xr:uid="{00000000-0005-0000-0000-000061040000}"/>
    <cellStyle name="Note 2 10 27" xfId="2155" xr:uid="{00000000-0005-0000-0000-000062040000}"/>
    <cellStyle name="Note 2 10 28" xfId="2285" xr:uid="{00000000-0005-0000-0000-000063040000}"/>
    <cellStyle name="Note 2 10 29" xfId="2270" xr:uid="{00000000-0005-0000-0000-000064040000}"/>
    <cellStyle name="Note 2 10 3" xfId="320" xr:uid="{00000000-0005-0000-0000-000065040000}"/>
    <cellStyle name="Note 2 10 30" xfId="2329" xr:uid="{00000000-0005-0000-0000-000066040000}"/>
    <cellStyle name="Note 2 10 31" xfId="2455" xr:uid="{00000000-0005-0000-0000-000067040000}"/>
    <cellStyle name="Note 2 10 32" xfId="2535" xr:uid="{00000000-0005-0000-0000-000068040000}"/>
    <cellStyle name="Note 2 10 33" xfId="2616" xr:uid="{00000000-0005-0000-0000-000069040000}"/>
    <cellStyle name="Note 2 10 34" xfId="2363" xr:uid="{00000000-0005-0000-0000-00006A040000}"/>
    <cellStyle name="Note 2 10 35" xfId="2741" xr:uid="{00000000-0005-0000-0000-00006B040000}"/>
    <cellStyle name="Note 2 10 4" xfId="372" xr:uid="{00000000-0005-0000-0000-00006C040000}"/>
    <cellStyle name="Note 2 10 5" xfId="391" xr:uid="{00000000-0005-0000-0000-00006D040000}"/>
    <cellStyle name="Note 2 10 6" xfId="518" xr:uid="{00000000-0005-0000-0000-00006E040000}"/>
    <cellStyle name="Note 2 10 7" xfId="604" xr:uid="{00000000-0005-0000-0000-00006F040000}"/>
    <cellStyle name="Note 2 10 8" xfId="684" xr:uid="{00000000-0005-0000-0000-000070040000}"/>
    <cellStyle name="Note 2 10 9" xfId="763" xr:uid="{00000000-0005-0000-0000-000071040000}"/>
    <cellStyle name="Note 2 11" xfId="123" xr:uid="{00000000-0005-0000-0000-000072040000}"/>
    <cellStyle name="Note 2 11 10" xfId="868" xr:uid="{00000000-0005-0000-0000-000073040000}"/>
    <cellStyle name="Note 2 11 11" xfId="947" xr:uid="{00000000-0005-0000-0000-000074040000}"/>
    <cellStyle name="Note 2 11 12" xfId="1031" xr:uid="{00000000-0005-0000-0000-000075040000}"/>
    <cellStyle name="Note 2 11 13" xfId="1110" xr:uid="{00000000-0005-0000-0000-000076040000}"/>
    <cellStyle name="Note 2 11 14" xfId="1187" xr:uid="{00000000-0005-0000-0000-000077040000}"/>
    <cellStyle name="Note 2 11 15" xfId="1262" xr:uid="{00000000-0005-0000-0000-000078040000}"/>
    <cellStyle name="Note 2 11 16" xfId="1340" xr:uid="{00000000-0005-0000-0000-000079040000}"/>
    <cellStyle name="Note 2 11 17" xfId="1421" xr:uid="{00000000-0005-0000-0000-00007A040000}"/>
    <cellStyle name="Note 2 11 18" xfId="1499" xr:uid="{00000000-0005-0000-0000-00007B040000}"/>
    <cellStyle name="Note 2 11 19" xfId="1579" xr:uid="{00000000-0005-0000-0000-00007C040000}"/>
    <cellStyle name="Note 2 11 2" xfId="253" xr:uid="{00000000-0005-0000-0000-00007D040000}"/>
    <cellStyle name="Note 2 11 20" xfId="1656" xr:uid="{00000000-0005-0000-0000-00007E040000}"/>
    <cellStyle name="Note 2 11 21" xfId="1727" xr:uid="{00000000-0005-0000-0000-00007F040000}"/>
    <cellStyle name="Note 2 11 22" xfId="1800" xr:uid="{00000000-0005-0000-0000-000080040000}"/>
    <cellStyle name="Note 2 11 23" xfId="1931" xr:uid="{00000000-0005-0000-0000-000081040000}"/>
    <cellStyle name="Note 2 11 24" xfId="2013" xr:uid="{00000000-0005-0000-0000-000082040000}"/>
    <cellStyle name="Note 2 11 25" xfId="1972" xr:uid="{00000000-0005-0000-0000-000083040000}"/>
    <cellStyle name="Note 2 11 26" xfId="2127" xr:uid="{00000000-0005-0000-0000-000084040000}"/>
    <cellStyle name="Note 2 11 27" xfId="2212" xr:uid="{00000000-0005-0000-0000-000085040000}"/>
    <cellStyle name="Note 2 11 28" xfId="2075" xr:uid="{00000000-0005-0000-0000-000086040000}"/>
    <cellStyle name="Note 2 11 29" xfId="2341" xr:uid="{00000000-0005-0000-0000-000087040000}"/>
    <cellStyle name="Note 2 11 3" xfId="309" xr:uid="{00000000-0005-0000-0000-000088040000}"/>
    <cellStyle name="Note 2 11 30" xfId="2398" xr:uid="{00000000-0005-0000-0000-000089040000}"/>
    <cellStyle name="Note 2 11 31" xfId="2479" xr:uid="{00000000-0005-0000-0000-00008A040000}"/>
    <cellStyle name="Note 2 11 32" xfId="2556" xr:uid="{00000000-0005-0000-0000-00008B040000}"/>
    <cellStyle name="Note 2 11 33" xfId="2640" xr:uid="{00000000-0005-0000-0000-00008C040000}"/>
    <cellStyle name="Note 2 11 34" xfId="2274" xr:uid="{00000000-0005-0000-0000-00008D040000}"/>
    <cellStyle name="Note 2 11 35" xfId="2762" xr:uid="{00000000-0005-0000-0000-00008E040000}"/>
    <cellStyle name="Note 2 11 4" xfId="377" xr:uid="{00000000-0005-0000-0000-00008F040000}"/>
    <cellStyle name="Note 2 11 5" xfId="356" xr:uid="{00000000-0005-0000-0000-000090040000}"/>
    <cellStyle name="Note 2 11 6" xfId="436" xr:uid="{00000000-0005-0000-0000-000091040000}"/>
    <cellStyle name="Note 2 11 7" xfId="628" xr:uid="{00000000-0005-0000-0000-000092040000}"/>
    <cellStyle name="Note 2 11 8" xfId="708" xr:uid="{00000000-0005-0000-0000-000093040000}"/>
    <cellStyle name="Note 2 11 9" xfId="787" xr:uid="{00000000-0005-0000-0000-000094040000}"/>
    <cellStyle name="Note 2 12" xfId="118" xr:uid="{00000000-0005-0000-0000-000095040000}"/>
    <cellStyle name="Note 2 12 10" xfId="863" xr:uid="{00000000-0005-0000-0000-000096040000}"/>
    <cellStyle name="Note 2 12 11" xfId="943" xr:uid="{00000000-0005-0000-0000-000097040000}"/>
    <cellStyle name="Note 2 12 12" xfId="1026" xr:uid="{00000000-0005-0000-0000-000098040000}"/>
    <cellStyle name="Note 2 12 13" xfId="1105" xr:uid="{00000000-0005-0000-0000-000099040000}"/>
    <cellStyle name="Note 2 12 14" xfId="1182" xr:uid="{00000000-0005-0000-0000-00009A040000}"/>
    <cellStyle name="Note 2 12 15" xfId="1258" xr:uid="{00000000-0005-0000-0000-00009B040000}"/>
    <cellStyle name="Note 2 12 16" xfId="1336" xr:uid="{00000000-0005-0000-0000-00009C040000}"/>
    <cellStyle name="Note 2 12 17" xfId="1417" xr:uid="{00000000-0005-0000-0000-00009D040000}"/>
    <cellStyle name="Note 2 12 18" xfId="1495" xr:uid="{00000000-0005-0000-0000-00009E040000}"/>
    <cellStyle name="Note 2 12 19" xfId="1574" xr:uid="{00000000-0005-0000-0000-00009F040000}"/>
    <cellStyle name="Note 2 12 2" xfId="248" xr:uid="{00000000-0005-0000-0000-0000A0040000}"/>
    <cellStyle name="Note 2 12 20" xfId="1651" xr:uid="{00000000-0005-0000-0000-0000A1040000}"/>
    <cellStyle name="Note 2 12 21" xfId="1723" xr:uid="{00000000-0005-0000-0000-0000A2040000}"/>
    <cellStyle name="Note 2 12 22" xfId="1796" xr:uid="{00000000-0005-0000-0000-0000A3040000}"/>
    <cellStyle name="Note 2 12 23" xfId="1926" xr:uid="{00000000-0005-0000-0000-0000A4040000}"/>
    <cellStyle name="Note 2 12 24" xfId="1999" xr:uid="{00000000-0005-0000-0000-0000A5040000}"/>
    <cellStyle name="Note 2 12 25" xfId="1829" xr:uid="{00000000-0005-0000-0000-0000A6040000}"/>
    <cellStyle name="Note 2 12 26" xfId="2122" xr:uid="{00000000-0005-0000-0000-0000A7040000}"/>
    <cellStyle name="Note 2 12 27" xfId="2183" xr:uid="{00000000-0005-0000-0000-0000A8040000}"/>
    <cellStyle name="Note 2 12 28" xfId="2209" xr:uid="{00000000-0005-0000-0000-0000A9040000}"/>
    <cellStyle name="Note 2 12 29" xfId="2332" xr:uid="{00000000-0005-0000-0000-0000AA040000}"/>
    <cellStyle name="Note 2 12 3" xfId="303" xr:uid="{00000000-0005-0000-0000-0000AB040000}"/>
    <cellStyle name="Note 2 12 30" xfId="2393" xr:uid="{00000000-0005-0000-0000-0000AC040000}"/>
    <cellStyle name="Note 2 12 31" xfId="2474" xr:uid="{00000000-0005-0000-0000-0000AD040000}"/>
    <cellStyle name="Note 2 12 32" xfId="2552" xr:uid="{00000000-0005-0000-0000-0000AE040000}"/>
    <cellStyle name="Note 2 12 33" xfId="2635" xr:uid="{00000000-0005-0000-0000-0000AF040000}"/>
    <cellStyle name="Note 2 12 34" xfId="2361" xr:uid="{00000000-0005-0000-0000-0000B0040000}"/>
    <cellStyle name="Note 2 12 35" xfId="2758" xr:uid="{00000000-0005-0000-0000-0000B1040000}"/>
    <cellStyle name="Note 2 12 4" xfId="419" xr:uid="{00000000-0005-0000-0000-0000B2040000}"/>
    <cellStyle name="Note 2 12 5" xfId="279" xr:uid="{00000000-0005-0000-0000-0000B3040000}"/>
    <cellStyle name="Note 2 12 6" xfId="526" xr:uid="{00000000-0005-0000-0000-0000B4040000}"/>
    <cellStyle name="Note 2 12 7" xfId="623" xr:uid="{00000000-0005-0000-0000-0000B5040000}"/>
    <cellStyle name="Note 2 12 8" xfId="703" xr:uid="{00000000-0005-0000-0000-0000B6040000}"/>
    <cellStyle name="Note 2 12 9" xfId="782" xr:uid="{00000000-0005-0000-0000-0000B7040000}"/>
    <cellStyle name="Note 2 13" xfId="136" xr:uid="{00000000-0005-0000-0000-0000B8040000}"/>
    <cellStyle name="Note 2 13 10" xfId="881" xr:uid="{00000000-0005-0000-0000-0000B9040000}"/>
    <cellStyle name="Note 2 13 11" xfId="959" xr:uid="{00000000-0005-0000-0000-0000BA040000}"/>
    <cellStyle name="Note 2 13 12" xfId="1043" xr:uid="{00000000-0005-0000-0000-0000BB040000}"/>
    <cellStyle name="Note 2 13 13" xfId="1122" xr:uid="{00000000-0005-0000-0000-0000BC040000}"/>
    <cellStyle name="Note 2 13 14" xfId="1199" xr:uid="{00000000-0005-0000-0000-0000BD040000}"/>
    <cellStyle name="Note 2 13 15" xfId="1274" xr:uid="{00000000-0005-0000-0000-0000BE040000}"/>
    <cellStyle name="Note 2 13 16" xfId="1352" xr:uid="{00000000-0005-0000-0000-0000BF040000}"/>
    <cellStyle name="Note 2 13 17" xfId="1433" xr:uid="{00000000-0005-0000-0000-0000C0040000}"/>
    <cellStyle name="Note 2 13 18" xfId="1511" xr:uid="{00000000-0005-0000-0000-0000C1040000}"/>
    <cellStyle name="Note 2 13 19" xfId="1591" xr:uid="{00000000-0005-0000-0000-0000C2040000}"/>
    <cellStyle name="Note 2 13 2" xfId="266" xr:uid="{00000000-0005-0000-0000-0000C3040000}"/>
    <cellStyle name="Note 2 13 20" xfId="1668" xr:uid="{00000000-0005-0000-0000-0000C4040000}"/>
    <cellStyle name="Note 2 13 21" xfId="1738" xr:uid="{00000000-0005-0000-0000-0000C5040000}"/>
    <cellStyle name="Note 2 13 22" xfId="1811" xr:uid="{00000000-0005-0000-0000-0000C6040000}"/>
    <cellStyle name="Note 2 13 23" xfId="1944" xr:uid="{00000000-0005-0000-0000-0000C7040000}"/>
    <cellStyle name="Note 2 13 24" xfId="2035" xr:uid="{00000000-0005-0000-0000-0000C8040000}"/>
    <cellStyle name="Note 2 13 25" xfId="2066" xr:uid="{00000000-0005-0000-0000-0000C9040000}"/>
    <cellStyle name="Note 2 13 26" xfId="2140" xr:uid="{00000000-0005-0000-0000-0000CA040000}"/>
    <cellStyle name="Note 2 13 27" xfId="2225" xr:uid="{00000000-0005-0000-0000-0000CB040000}"/>
    <cellStyle name="Note 2 13 28" xfId="2306" xr:uid="{00000000-0005-0000-0000-0000CC040000}"/>
    <cellStyle name="Note 2 13 29" xfId="2379" xr:uid="{00000000-0005-0000-0000-0000CD040000}"/>
    <cellStyle name="Note 2 13 3" xfId="180" xr:uid="{00000000-0005-0000-0000-0000CE040000}"/>
    <cellStyle name="Note 2 13 30" xfId="2411" xr:uid="{00000000-0005-0000-0000-0000CF040000}"/>
    <cellStyle name="Note 2 13 31" xfId="2492" xr:uid="{00000000-0005-0000-0000-0000D0040000}"/>
    <cellStyle name="Note 2 13 32" xfId="2568" xr:uid="{00000000-0005-0000-0000-0000D1040000}"/>
    <cellStyle name="Note 2 13 33" xfId="2653" xr:uid="{00000000-0005-0000-0000-0000D2040000}"/>
    <cellStyle name="Note 2 13 34" xfId="2652" xr:uid="{00000000-0005-0000-0000-0000D3040000}"/>
    <cellStyle name="Note 2 13 35" xfId="2773" xr:uid="{00000000-0005-0000-0000-0000D4040000}"/>
    <cellStyle name="Note 2 13 4" xfId="361" xr:uid="{00000000-0005-0000-0000-0000D5040000}"/>
    <cellStyle name="Note 2 13 5" xfId="433" xr:uid="{00000000-0005-0000-0000-0000D6040000}"/>
    <cellStyle name="Note 2 13 6" xfId="591" xr:uid="{00000000-0005-0000-0000-0000D7040000}"/>
    <cellStyle name="Note 2 13 7" xfId="640" xr:uid="{00000000-0005-0000-0000-0000D8040000}"/>
    <cellStyle name="Note 2 13 8" xfId="721" xr:uid="{00000000-0005-0000-0000-0000D9040000}"/>
    <cellStyle name="Note 2 13 9" xfId="800" xr:uid="{00000000-0005-0000-0000-0000DA040000}"/>
    <cellStyle name="Note 2 14" xfId="138" xr:uid="{00000000-0005-0000-0000-0000DB040000}"/>
    <cellStyle name="Note 2 14 10" xfId="883" xr:uid="{00000000-0005-0000-0000-0000DC040000}"/>
    <cellStyle name="Note 2 14 11" xfId="961" xr:uid="{00000000-0005-0000-0000-0000DD040000}"/>
    <cellStyle name="Note 2 14 12" xfId="1045" xr:uid="{00000000-0005-0000-0000-0000DE040000}"/>
    <cellStyle name="Note 2 14 13" xfId="1124" xr:uid="{00000000-0005-0000-0000-0000DF040000}"/>
    <cellStyle name="Note 2 14 14" xfId="1200" xr:uid="{00000000-0005-0000-0000-0000E0040000}"/>
    <cellStyle name="Note 2 14 15" xfId="1276" xr:uid="{00000000-0005-0000-0000-0000E1040000}"/>
    <cellStyle name="Note 2 14 16" xfId="1354" xr:uid="{00000000-0005-0000-0000-0000E2040000}"/>
    <cellStyle name="Note 2 14 17" xfId="1435" xr:uid="{00000000-0005-0000-0000-0000E3040000}"/>
    <cellStyle name="Note 2 14 18" xfId="1513" xr:uid="{00000000-0005-0000-0000-0000E4040000}"/>
    <cellStyle name="Note 2 14 19" xfId="1593" xr:uid="{00000000-0005-0000-0000-0000E5040000}"/>
    <cellStyle name="Note 2 14 2" xfId="268" xr:uid="{00000000-0005-0000-0000-0000E6040000}"/>
    <cellStyle name="Note 2 14 20" xfId="1669" xr:uid="{00000000-0005-0000-0000-0000E7040000}"/>
    <cellStyle name="Note 2 14 21" xfId="1739" xr:uid="{00000000-0005-0000-0000-0000E8040000}"/>
    <cellStyle name="Note 2 14 22" xfId="1812" xr:uid="{00000000-0005-0000-0000-0000E9040000}"/>
    <cellStyle name="Note 2 14 23" xfId="1946" xr:uid="{00000000-0005-0000-0000-0000EA040000}"/>
    <cellStyle name="Note 2 14 24" xfId="2037" xr:uid="{00000000-0005-0000-0000-0000EB040000}"/>
    <cellStyle name="Note 2 14 25" xfId="2068" xr:uid="{00000000-0005-0000-0000-0000EC040000}"/>
    <cellStyle name="Note 2 14 26" xfId="2142" xr:uid="{00000000-0005-0000-0000-0000ED040000}"/>
    <cellStyle name="Note 2 14 27" xfId="2227" xr:uid="{00000000-0005-0000-0000-0000EE040000}"/>
    <cellStyle name="Note 2 14 28" xfId="2307" xr:uid="{00000000-0005-0000-0000-0000EF040000}"/>
    <cellStyle name="Note 2 14 29" xfId="2380" xr:uid="{00000000-0005-0000-0000-0000F0040000}"/>
    <cellStyle name="Note 2 14 3" xfId="319" xr:uid="{00000000-0005-0000-0000-0000F1040000}"/>
    <cellStyle name="Note 2 14 30" xfId="2413" xr:uid="{00000000-0005-0000-0000-0000F2040000}"/>
    <cellStyle name="Note 2 14 31" xfId="2493" xr:uid="{00000000-0005-0000-0000-0000F3040000}"/>
    <cellStyle name="Note 2 14 32" xfId="2570" xr:uid="{00000000-0005-0000-0000-0000F4040000}"/>
    <cellStyle name="Note 2 14 33" xfId="2655" xr:uid="{00000000-0005-0000-0000-0000F5040000}"/>
    <cellStyle name="Note 2 14 34" xfId="2444" xr:uid="{00000000-0005-0000-0000-0000F6040000}"/>
    <cellStyle name="Note 2 14 35" xfId="2774" xr:uid="{00000000-0005-0000-0000-0000F7040000}"/>
    <cellStyle name="Note 2 14 4" xfId="432" xr:uid="{00000000-0005-0000-0000-0000F8040000}"/>
    <cellStyle name="Note 2 14 5" xfId="430" xr:uid="{00000000-0005-0000-0000-0000F9040000}"/>
    <cellStyle name="Note 2 14 6" xfId="593" xr:uid="{00000000-0005-0000-0000-0000FA040000}"/>
    <cellStyle name="Note 2 14 7" xfId="641" xr:uid="{00000000-0005-0000-0000-0000FB040000}"/>
    <cellStyle name="Note 2 14 8" xfId="722" xr:uid="{00000000-0005-0000-0000-0000FC040000}"/>
    <cellStyle name="Note 2 14 9" xfId="802" xr:uid="{00000000-0005-0000-0000-0000FD040000}"/>
    <cellStyle name="Note 2 15" xfId="181" xr:uid="{00000000-0005-0000-0000-0000FE040000}"/>
    <cellStyle name="Note 2 16" xfId="321" xr:uid="{00000000-0005-0000-0000-0000FF040000}"/>
    <cellStyle name="Note 2 17" xfId="281" xr:uid="{00000000-0005-0000-0000-000000050000}"/>
    <cellStyle name="Note 2 18" xfId="338" xr:uid="{00000000-0005-0000-0000-000001050000}"/>
    <cellStyle name="Note 2 19" xfId="392" xr:uid="{00000000-0005-0000-0000-000002050000}"/>
    <cellStyle name="Note 2 2" xfId="70" xr:uid="{00000000-0005-0000-0000-000003050000}"/>
    <cellStyle name="Note 2 2 10" xfId="815" xr:uid="{00000000-0005-0000-0000-000004050000}"/>
    <cellStyle name="Note 2 2 11" xfId="895" xr:uid="{00000000-0005-0000-0000-000005050000}"/>
    <cellStyle name="Note 2 2 12" xfId="979" xr:uid="{00000000-0005-0000-0000-000006050000}"/>
    <cellStyle name="Note 2 2 13" xfId="1057" xr:uid="{00000000-0005-0000-0000-000007050000}"/>
    <cellStyle name="Note 2 2 14" xfId="1136" xr:uid="{00000000-0005-0000-0000-000008050000}"/>
    <cellStyle name="Note 2 2 15" xfId="1211" xr:uid="{00000000-0005-0000-0000-000009050000}"/>
    <cellStyle name="Note 2 2 16" xfId="1290" xr:uid="{00000000-0005-0000-0000-00000A050000}"/>
    <cellStyle name="Note 2 2 17" xfId="1371" xr:uid="{00000000-0005-0000-0000-00000B050000}"/>
    <cellStyle name="Note 2 2 18" xfId="1449" xr:uid="{00000000-0005-0000-0000-00000C050000}"/>
    <cellStyle name="Note 2 2 19" xfId="1528" xr:uid="{00000000-0005-0000-0000-00000D050000}"/>
    <cellStyle name="Note 2 2 2" xfId="200" xr:uid="{00000000-0005-0000-0000-00000E050000}"/>
    <cellStyle name="Note 2 2 20" xfId="1606" xr:uid="{00000000-0005-0000-0000-00000F050000}"/>
    <cellStyle name="Note 2 2 21" xfId="1679" xr:uid="{00000000-0005-0000-0000-000010050000}"/>
    <cellStyle name="Note 2 2 22" xfId="1752" xr:uid="{00000000-0005-0000-0000-000011050000}"/>
    <cellStyle name="Note 2 2 23" xfId="1878" xr:uid="{00000000-0005-0000-0000-000012050000}"/>
    <cellStyle name="Note 2 2 24" xfId="1975" xr:uid="{00000000-0005-0000-0000-000013050000}"/>
    <cellStyle name="Note 2 2 25" xfId="2036" xr:uid="{00000000-0005-0000-0000-000014050000}"/>
    <cellStyle name="Note 2 2 26" xfId="2076" xr:uid="{00000000-0005-0000-0000-000015050000}"/>
    <cellStyle name="Note 2 2 27" xfId="2174" xr:uid="{00000000-0005-0000-0000-000016050000}"/>
    <cellStyle name="Note 2 2 28" xfId="2263" xr:uid="{00000000-0005-0000-0000-000017050000}"/>
    <cellStyle name="Note 2 2 29" xfId="2335" xr:uid="{00000000-0005-0000-0000-000018050000}"/>
    <cellStyle name="Note 2 2 3" xfId="289" xr:uid="{00000000-0005-0000-0000-000019050000}"/>
    <cellStyle name="Note 2 2 30" xfId="2375" xr:uid="{00000000-0005-0000-0000-00001A050000}"/>
    <cellStyle name="Note 2 2 31" xfId="2426" xr:uid="{00000000-0005-0000-0000-00001B050000}"/>
    <cellStyle name="Note 2 2 32" xfId="2506" xr:uid="{00000000-0005-0000-0000-00001C050000}"/>
    <cellStyle name="Note 2 2 33" xfId="2587" xr:uid="{00000000-0005-0000-0000-00001D050000}"/>
    <cellStyle name="Note 2 2 34" xfId="2675" xr:uid="{00000000-0005-0000-0000-00001E050000}"/>
    <cellStyle name="Note 2 2 35" xfId="2714" xr:uid="{00000000-0005-0000-0000-00001F050000}"/>
    <cellStyle name="Note 2 2 4" xfId="398" xr:uid="{00000000-0005-0000-0000-000020050000}"/>
    <cellStyle name="Note 2 2 5" xfId="442" xr:uid="{00000000-0005-0000-0000-000021050000}"/>
    <cellStyle name="Note 2 2 6" xfId="547" xr:uid="{00000000-0005-0000-0000-000022050000}"/>
    <cellStyle name="Note 2 2 7" xfId="517" xr:uid="{00000000-0005-0000-0000-000023050000}"/>
    <cellStyle name="Note 2 2 8" xfId="655" xr:uid="{00000000-0005-0000-0000-000024050000}"/>
    <cellStyle name="Note 2 2 9" xfId="735" xr:uid="{00000000-0005-0000-0000-000025050000}"/>
    <cellStyle name="Note 2 20" xfId="463" xr:uid="{00000000-0005-0000-0000-000026050000}"/>
    <cellStyle name="Note 2 21" xfId="488" xr:uid="{00000000-0005-0000-0000-000027050000}"/>
    <cellStyle name="Note 2 22" xfId="615" xr:uid="{00000000-0005-0000-0000-000028050000}"/>
    <cellStyle name="Note 2 23" xfId="709" xr:uid="{00000000-0005-0000-0000-000029050000}"/>
    <cellStyle name="Note 2 24" xfId="801" xr:uid="{00000000-0005-0000-0000-00002A050000}"/>
    <cellStyle name="Note 2 25" xfId="457" xr:uid="{00000000-0005-0000-0000-00002B050000}"/>
    <cellStyle name="Note 2 26" xfId="734" xr:uid="{00000000-0005-0000-0000-00002C050000}"/>
    <cellStyle name="Note 2 27" xfId="995" xr:uid="{00000000-0005-0000-0000-00002D050000}"/>
    <cellStyle name="Note 2 28" xfId="1123" xr:uid="{00000000-0005-0000-0000-00002E050000}"/>
    <cellStyle name="Note 2 29" xfId="1152" xr:uid="{00000000-0005-0000-0000-00002F050000}"/>
    <cellStyle name="Note 2 3" xfId="66" xr:uid="{00000000-0005-0000-0000-000030050000}"/>
    <cellStyle name="Note 2 3 10" xfId="812" xr:uid="{00000000-0005-0000-0000-000031050000}"/>
    <cellStyle name="Note 2 3 11" xfId="891" xr:uid="{00000000-0005-0000-0000-000032050000}"/>
    <cellStyle name="Note 2 3 12" xfId="975" xr:uid="{00000000-0005-0000-0000-000033050000}"/>
    <cellStyle name="Note 2 3 13" xfId="1053" xr:uid="{00000000-0005-0000-0000-000034050000}"/>
    <cellStyle name="Note 2 3 14" xfId="1134" xr:uid="{00000000-0005-0000-0000-000035050000}"/>
    <cellStyle name="Note 2 3 15" xfId="1208" xr:uid="{00000000-0005-0000-0000-000036050000}"/>
    <cellStyle name="Note 2 3 16" xfId="1286" xr:uid="{00000000-0005-0000-0000-000037050000}"/>
    <cellStyle name="Note 2 3 17" xfId="1367" xr:uid="{00000000-0005-0000-0000-000038050000}"/>
    <cellStyle name="Note 2 3 18" xfId="1445" xr:uid="{00000000-0005-0000-0000-000039050000}"/>
    <cellStyle name="Note 2 3 19" xfId="1526" xr:uid="{00000000-0005-0000-0000-00003A050000}"/>
    <cellStyle name="Note 2 3 2" xfId="196" xr:uid="{00000000-0005-0000-0000-00003B050000}"/>
    <cellStyle name="Note 2 3 20" xfId="1603" xr:uid="{00000000-0005-0000-0000-00003C050000}"/>
    <cellStyle name="Note 2 3 21" xfId="1677" xr:uid="{00000000-0005-0000-0000-00003D050000}"/>
    <cellStyle name="Note 2 3 22" xfId="1750" xr:uid="{00000000-0005-0000-0000-00003E050000}"/>
    <cellStyle name="Note 2 3 23" xfId="1874" xr:uid="{00000000-0005-0000-0000-00003F050000}"/>
    <cellStyle name="Note 2 3 24" xfId="2009" xr:uid="{00000000-0005-0000-0000-000040050000}"/>
    <cellStyle name="Note 2 3 25" xfId="1845" xr:uid="{00000000-0005-0000-0000-000041050000}"/>
    <cellStyle name="Note 2 3 26" xfId="2072" xr:uid="{00000000-0005-0000-0000-000042050000}"/>
    <cellStyle name="Note 2 3 27" xfId="2207" xr:uid="{00000000-0005-0000-0000-000043050000}"/>
    <cellStyle name="Note 2 3 28" xfId="2126" xr:uid="{00000000-0005-0000-0000-000044050000}"/>
    <cellStyle name="Note 2 3 29" xfId="2368" xr:uid="{00000000-0005-0000-0000-000045050000}"/>
    <cellStyle name="Note 2 3 3" xfId="298" xr:uid="{00000000-0005-0000-0000-000046050000}"/>
    <cellStyle name="Note 2 3 30" xfId="2237" xr:uid="{00000000-0005-0000-0000-000047050000}"/>
    <cellStyle name="Note 2 3 31" xfId="2423" xr:uid="{00000000-0005-0000-0000-000048050000}"/>
    <cellStyle name="Note 2 3 32" xfId="2503" xr:uid="{00000000-0005-0000-0000-000049050000}"/>
    <cellStyle name="Note 2 3 33" xfId="2583" xr:uid="{00000000-0005-0000-0000-00004A050000}"/>
    <cellStyle name="Note 2 3 34" xfId="2661" xr:uid="{00000000-0005-0000-0000-00004B050000}"/>
    <cellStyle name="Note 2 3 35" xfId="2712" xr:uid="{00000000-0005-0000-0000-00004C050000}"/>
    <cellStyle name="Note 2 3 4" xfId="305" xr:uid="{00000000-0005-0000-0000-00004D050000}"/>
    <cellStyle name="Note 2 3 5" xfId="505" xr:uid="{00000000-0005-0000-0000-00004E050000}"/>
    <cellStyle name="Note 2 3 6" xfId="532" xr:uid="{00000000-0005-0000-0000-00004F050000}"/>
    <cellStyle name="Note 2 3 7" xfId="569" xr:uid="{00000000-0005-0000-0000-000050050000}"/>
    <cellStyle name="Note 2 3 8" xfId="651" xr:uid="{00000000-0005-0000-0000-000051050000}"/>
    <cellStyle name="Note 2 3 9" xfId="732" xr:uid="{00000000-0005-0000-0000-000052050000}"/>
    <cellStyle name="Note 2 30" xfId="1277" xr:uid="{00000000-0005-0000-0000-000053050000}"/>
    <cellStyle name="Note 2 31" xfId="1289" xr:uid="{00000000-0005-0000-0000-000054050000}"/>
    <cellStyle name="Note 2 32" xfId="1436" xr:uid="{00000000-0005-0000-0000-000055050000}"/>
    <cellStyle name="Note 2 33" xfId="1448" xr:uid="{00000000-0005-0000-0000-000056050000}"/>
    <cellStyle name="Note 2 34" xfId="1592" xr:uid="{00000000-0005-0000-0000-000057050000}"/>
    <cellStyle name="Note 2 35" xfId="1655" xr:uid="{00000000-0005-0000-0000-000058050000}"/>
    <cellStyle name="Note 2 36" xfId="1859" xr:uid="{00000000-0005-0000-0000-000059050000}"/>
    <cellStyle name="Note 2 37" xfId="1817" xr:uid="{00000000-0005-0000-0000-00005A050000}"/>
    <cellStyle name="Note 2 38" xfId="1832" xr:uid="{00000000-0005-0000-0000-00005B050000}"/>
    <cellStyle name="Note 2 39" xfId="1951" xr:uid="{00000000-0005-0000-0000-00005C050000}"/>
    <cellStyle name="Note 2 4" xfId="63" xr:uid="{00000000-0005-0000-0000-00005D050000}"/>
    <cellStyle name="Note 2 4 10" xfId="809" xr:uid="{00000000-0005-0000-0000-00005E050000}"/>
    <cellStyle name="Note 2 4 11" xfId="888" xr:uid="{00000000-0005-0000-0000-00005F050000}"/>
    <cellStyle name="Note 2 4 12" xfId="972" xr:uid="{00000000-0005-0000-0000-000060050000}"/>
    <cellStyle name="Note 2 4 13" xfId="1050" xr:uid="{00000000-0005-0000-0000-000061050000}"/>
    <cellStyle name="Note 2 4 14" xfId="1131" xr:uid="{00000000-0005-0000-0000-000062050000}"/>
    <cellStyle name="Note 2 4 15" xfId="1205" xr:uid="{00000000-0005-0000-0000-000063050000}"/>
    <cellStyle name="Note 2 4 16" xfId="1283" xr:uid="{00000000-0005-0000-0000-000064050000}"/>
    <cellStyle name="Note 2 4 17" xfId="1364" xr:uid="{00000000-0005-0000-0000-000065050000}"/>
    <cellStyle name="Note 2 4 18" xfId="1442" xr:uid="{00000000-0005-0000-0000-000066050000}"/>
    <cellStyle name="Note 2 4 19" xfId="1523" xr:uid="{00000000-0005-0000-0000-000067050000}"/>
    <cellStyle name="Note 2 4 2" xfId="193" xr:uid="{00000000-0005-0000-0000-000068050000}"/>
    <cellStyle name="Note 2 4 20" xfId="1600" xr:uid="{00000000-0005-0000-0000-000069050000}"/>
    <cellStyle name="Note 2 4 21" xfId="1674" xr:uid="{00000000-0005-0000-0000-00006A050000}"/>
    <cellStyle name="Note 2 4 22" xfId="1747" xr:uid="{00000000-0005-0000-0000-00006B050000}"/>
    <cellStyle name="Note 2 4 23" xfId="1871" xr:uid="{00000000-0005-0000-0000-00006C050000}"/>
    <cellStyle name="Note 2 4 24" xfId="1947" xr:uid="{00000000-0005-0000-0000-00006D050000}"/>
    <cellStyle name="Note 2 4 25" xfId="2062" xr:uid="{00000000-0005-0000-0000-00006E050000}"/>
    <cellStyle name="Note 2 4 26" xfId="1841" xr:uid="{00000000-0005-0000-0000-00006F050000}"/>
    <cellStyle name="Note 2 4 27" xfId="1830" xr:uid="{00000000-0005-0000-0000-000070050000}"/>
    <cellStyle name="Note 2 4 28" xfId="2168" xr:uid="{00000000-0005-0000-0000-000071050000}"/>
    <cellStyle name="Note 2 4 29" xfId="2287" xr:uid="{00000000-0005-0000-0000-000072050000}"/>
    <cellStyle name="Note 2 4 3" xfId="323" xr:uid="{00000000-0005-0000-0000-000073050000}"/>
    <cellStyle name="Note 2 4 30" xfId="2045" xr:uid="{00000000-0005-0000-0000-000074050000}"/>
    <cellStyle name="Note 2 4 31" xfId="2420" xr:uid="{00000000-0005-0000-0000-000075050000}"/>
    <cellStyle name="Note 2 4 32" xfId="2500" xr:uid="{00000000-0005-0000-0000-000076050000}"/>
    <cellStyle name="Note 2 4 33" xfId="2580" xr:uid="{00000000-0005-0000-0000-000077050000}"/>
    <cellStyle name="Note 2 4 34" xfId="2696" xr:uid="{00000000-0005-0000-0000-000078050000}"/>
    <cellStyle name="Note 2 4 35" xfId="2709" xr:uid="{00000000-0005-0000-0000-000079050000}"/>
    <cellStyle name="Note 2 4 4" xfId="308" xr:uid="{00000000-0005-0000-0000-00007A050000}"/>
    <cellStyle name="Note 2 4 5" xfId="481" xr:uid="{00000000-0005-0000-0000-00007B050000}"/>
    <cellStyle name="Note 2 4 6" xfId="443" xr:uid="{00000000-0005-0000-0000-00007C050000}"/>
    <cellStyle name="Note 2 4 7" xfId="438" xr:uid="{00000000-0005-0000-0000-00007D050000}"/>
    <cellStyle name="Note 2 4 8" xfId="648" xr:uid="{00000000-0005-0000-0000-00007E050000}"/>
    <cellStyle name="Note 2 4 9" xfId="729" xr:uid="{00000000-0005-0000-0000-00007F050000}"/>
    <cellStyle name="Note 2 40" xfId="1821" xr:uid="{00000000-0005-0000-0000-000080050000}"/>
    <cellStyle name="Note 2 41" xfId="2208" xr:uid="{00000000-0005-0000-0000-000081050000}"/>
    <cellStyle name="Note 2 42" xfId="2342" xr:uid="{00000000-0005-0000-0000-000082050000}"/>
    <cellStyle name="Note 2 43" xfId="2268" xr:uid="{00000000-0005-0000-0000-000083050000}"/>
    <cellStyle name="Note 2 44" xfId="2157" xr:uid="{00000000-0005-0000-0000-000084050000}"/>
    <cellStyle name="Note 2 45" xfId="2378" xr:uid="{00000000-0005-0000-0000-000085050000}"/>
    <cellStyle name="Note 2 46" xfId="2494" xr:uid="{00000000-0005-0000-0000-000086050000}"/>
    <cellStyle name="Note 2 47" xfId="2682" xr:uid="{00000000-0005-0000-0000-000087050000}"/>
    <cellStyle name="Note 2 48" xfId="2697" xr:uid="{00000000-0005-0000-0000-000088050000}"/>
    <cellStyle name="Note 2 49" xfId="2775" xr:uid="{00000000-0005-0000-0000-000089050000}"/>
    <cellStyle name="Note 2 5" xfId="87" xr:uid="{00000000-0005-0000-0000-00008A050000}"/>
    <cellStyle name="Note 2 5 10" xfId="832" xr:uid="{00000000-0005-0000-0000-00008B050000}"/>
    <cellStyle name="Note 2 5 11" xfId="912" xr:uid="{00000000-0005-0000-0000-00008C050000}"/>
    <cellStyle name="Note 2 5 12" xfId="996" xr:uid="{00000000-0005-0000-0000-00008D050000}"/>
    <cellStyle name="Note 2 5 13" xfId="1074" xr:uid="{00000000-0005-0000-0000-00008E050000}"/>
    <cellStyle name="Note 2 5 14" xfId="1153" xr:uid="{00000000-0005-0000-0000-00008F050000}"/>
    <cellStyle name="Note 2 5 15" xfId="1228" xr:uid="{00000000-0005-0000-0000-000090050000}"/>
    <cellStyle name="Note 2 5 16" xfId="1307" xr:uid="{00000000-0005-0000-0000-000091050000}"/>
    <cellStyle name="Note 2 5 17" xfId="1387" xr:uid="{00000000-0005-0000-0000-000092050000}"/>
    <cellStyle name="Note 2 5 18" xfId="1466" xr:uid="{00000000-0005-0000-0000-000093050000}"/>
    <cellStyle name="Note 2 5 19" xfId="1545" xr:uid="{00000000-0005-0000-0000-000094050000}"/>
    <cellStyle name="Note 2 5 2" xfId="217" xr:uid="{00000000-0005-0000-0000-000095050000}"/>
    <cellStyle name="Note 2 5 20" xfId="1622" xr:uid="{00000000-0005-0000-0000-000096050000}"/>
    <cellStyle name="Note 2 5 21" xfId="1695" xr:uid="{00000000-0005-0000-0000-000097050000}"/>
    <cellStyle name="Note 2 5 22" xfId="1768" xr:uid="{00000000-0005-0000-0000-000098050000}"/>
    <cellStyle name="Note 2 5 23" xfId="1895" xr:uid="{00000000-0005-0000-0000-000099050000}"/>
    <cellStyle name="Note 2 5 24" xfId="1957" xr:uid="{00000000-0005-0000-0000-00009A050000}"/>
    <cellStyle name="Note 2 5 25" xfId="2034" xr:uid="{00000000-0005-0000-0000-00009B050000}"/>
    <cellStyle name="Note 2 5 26" xfId="2093" xr:uid="{00000000-0005-0000-0000-00009C050000}"/>
    <cellStyle name="Note 2 5 27" xfId="2144" xr:uid="{00000000-0005-0000-0000-00009D050000}"/>
    <cellStyle name="Note 2 5 28" xfId="2023" xr:uid="{00000000-0005-0000-0000-00009E050000}"/>
    <cellStyle name="Note 2 5 29" xfId="2309" xr:uid="{00000000-0005-0000-0000-00009F050000}"/>
    <cellStyle name="Note 2 5 3" xfId="354" xr:uid="{00000000-0005-0000-0000-0000A0050000}"/>
    <cellStyle name="Note 2 5 30" xfId="2315" xr:uid="{00000000-0005-0000-0000-0000A1050000}"/>
    <cellStyle name="Note 2 5 31" xfId="2443" xr:uid="{00000000-0005-0000-0000-0000A2050000}"/>
    <cellStyle name="Note 2 5 32" xfId="2523" xr:uid="{00000000-0005-0000-0000-0000A3050000}"/>
    <cellStyle name="Note 2 5 33" xfId="2604" xr:uid="{00000000-0005-0000-0000-0000A4050000}"/>
    <cellStyle name="Note 2 5 34" xfId="2702" xr:uid="{00000000-0005-0000-0000-0000A5050000}"/>
    <cellStyle name="Note 2 5 35" xfId="2730" xr:uid="{00000000-0005-0000-0000-0000A6050000}"/>
    <cellStyle name="Note 2 5 4" xfId="282" xr:uid="{00000000-0005-0000-0000-0000A7050000}"/>
    <cellStyle name="Note 2 5 5" xfId="497" xr:uid="{00000000-0005-0000-0000-0000A8050000}"/>
    <cellStyle name="Note 2 5 6" xfId="561" xr:uid="{00000000-0005-0000-0000-0000A9050000}"/>
    <cellStyle name="Note 2 5 7" xfId="543" xr:uid="{00000000-0005-0000-0000-0000AA050000}"/>
    <cellStyle name="Note 2 5 8" xfId="672" xr:uid="{00000000-0005-0000-0000-0000AB050000}"/>
    <cellStyle name="Note 2 5 9" xfId="752" xr:uid="{00000000-0005-0000-0000-0000AC050000}"/>
    <cellStyle name="Note 2 6" xfId="82" xr:uid="{00000000-0005-0000-0000-0000AD050000}"/>
    <cellStyle name="Note 2 6 10" xfId="827" xr:uid="{00000000-0005-0000-0000-0000AE050000}"/>
    <cellStyle name="Note 2 6 11" xfId="907" xr:uid="{00000000-0005-0000-0000-0000AF050000}"/>
    <cellStyle name="Note 2 6 12" xfId="991" xr:uid="{00000000-0005-0000-0000-0000B0050000}"/>
    <cellStyle name="Note 2 6 13" xfId="1069" xr:uid="{00000000-0005-0000-0000-0000B1050000}"/>
    <cellStyle name="Note 2 6 14" xfId="1148" xr:uid="{00000000-0005-0000-0000-0000B2050000}"/>
    <cellStyle name="Note 2 6 15" xfId="1223" xr:uid="{00000000-0005-0000-0000-0000B3050000}"/>
    <cellStyle name="Note 2 6 16" xfId="1302" xr:uid="{00000000-0005-0000-0000-0000B4050000}"/>
    <cellStyle name="Note 2 6 17" xfId="1383" xr:uid="{00000000-0005-0000-0000-0000B5050000}"/>
    <cellStyle name="Note 2 6 18" xfId="1461" xr:uid="{00000000-0005-0000-0000-0000B6050000}"/>
    <cellStyle name="Note 2 6 19" xfId="1540" xr:uid="{00000000-0005-0000-0000-0000B7050000}"/>
    <cellStyle name="Note 2 6 2" xfId="212" xr:uid="{00000000-0005-0000-0000-0000B8050000}"/>
    <cellStyle name="Note 2 6 20" xfId="1618" xr:uid="{00000000-0005-0000-0000-0000B9050000}"/>
    <cellStyle name="Note 2 6 21" xfId="1691" xr:uid="{00000000-0005-0000-0000-0000BA050000}"/>
    <cellStyle name="Note 2 6 22" xfId="1764" xr:uid="{00000000-0005-0000-0000-0000BB050000}"/>
    <cellStyle name="Note 2 6 23" xfId="1890" xr:uid="{00000000-0005-0000-0000-0000BC050000}"/>
    <cellStyle name="Note 2 6 24" xfId="2001" xr:uid="{00000000-0005-0000-0000-0000BD050000}"/>
    <cellStyle name="Note 2 6 25" xfId="1989" xr:uid="{00000000-0005-0000-0000-0000BE050000}"/>
    <cellStyle name="Note 2 6 26" xfId="2088" xr:uid="{00000000-0005-0000-0000-0000BF050000}"/>
    <cellStyle name="Note 2 6 27" xfId="2040" xr:uid="{00000000-0005-0000-0000-0000C0050000}"/>
    <cellStyle name="Note 2 6 28" xfId="2057" xr:uid="{00000000-0005-0000-0000-0000C1050000}"/>
    <cellStyle name="Note 2 6 29" xfId="2360" xr:uid="{00000000-0005-0000-0000-0000C2050000}"/>
    <cellStyle name="Note 2 6 3" xfId="328" xr:uid="{00000000-0005-0000-0000-0000C3050000}"/>
    <cellStyle name="Note 2 6 30" xfId="2305" xr:uid="{00000000-0005-0000-0000-0000C4050000}"/>
    <cellStyle name="Note 2 6 31" xfId="2438" xr:uid="{00000000-0005-0000-0000-0000C5050000}"/>
    <cellStyle name="Note 2 6 32" xfId="2518" xr:uid="{00000000-0005-0000-0000-0000C6050000}"/>
    <cellStyle name="Note 2 6 33" xfId="2599" xr:uid="{00000000-0005-0000-0000-0000C7050000}"/>
    <cellStyle name="Note 2 6 34" xfId="2668" xr:uid="{00000000-0005-0000-0000-0000C8050000}"/>
    <cellStyle name="Note 2 6 35" xfId="2726" xr:uid="{00000000-0005-0000-0000-0000C9050000}"/>
    <cellStyle name="Note 2 6 4" xfId="358" xr:uid="{00000000-0005-0000-0000-0000CA050000}"/>
    <cellStyle name="Note 2 6 5" xfId="454" xr:uid="{00000000-0005-0000-0000-0000CB050000}"/>
    <cellStyle name="Note 2 6 6" xfId="577" xr:uid="{00000000-0005-0000-0000-0000CC050000}"/>
    <cellStyle name="Note 2 6 7" xfId="581" xr:uid="{00000000-0005-0000-0000-0000CD050000}"/>
    <cellStyle name="Note 2 6 8" xfId="667" xr:uid="{00000000-0005-0000-0000-0000CE050000}"/>
    <cellStyle name="Note 2 6 9" xfId="747" xr:uid="{00000000-0005-0000-0000-0000CF050000}"/>
    <cellStyle name="Note 2 7" xfId="92" xr:uid="{00000000-0005-0000-0000-0000D0050000}"/>
    <cellStyle name="Note 2 7 10" xfId="837" xr:uid="{00000000-0005-0000-0000-0000D1050000}"/>
    <cellStyle name="Note 2 7 11" xfId="917" xr:uid="{00000000-0005-0000-0000-0000D2050000}"/>
    <cellStyle name="Note 2 7 12" xfId="1001" xr:uid="{00000000-0005-0000-0000-0000D3050000}"/>
    <cellStyle name="Note 2 7 13" xfId="1079" xr:uid="{00000000-0005-0000-0000-0000D4050000}"/>
    <cellStyle name="Note 2 7 14" xfId="1158" xr:uid="{00000000-0005-0000-0000-0000D5050000}"/>
    <cellStyle name="Note 2 7 15" xfId="1233" xr:uid="{00000000-0005-0000-0000-0000D6050000}"/>
    <cellStyle name="Note 2 7 16" xfId="1311" xr:uid="{00000000-0005-0000-0000-0000D7050000}"/>
    <cellStyle name="Note 2 7 17" xfId="1392" xr:uid="{00000000-0005-0000-0000-0000D8050000}"/>
    <cellStyle name="Note 2 7 18" xfId="1470" xr:uid="{00000000-0005-0000-0000-0000D9050000}"/>
    <cellStyle name="Note 2 7 19" xfId="1549" xr:uid="{00000000-0005-0000-0000-0000DA050000}"/>
    <cellStyle name="Note 2 7 2" xfId="222" xr:uid="{00000000-0005-0000-0000-0000DB050000}"/>
    <cellStyle name="Note 2 7 20" xfId="1627" xr:uid="{00000000-0005-0000-0000-0000DC050000}"/>
    <cellStyle name="Note 2 7 21" xfId="1699" xr:uid="{00000000-0005-0000-0000-0000DD050000}"/>
    <cellStyle name="Note 2 7 22" xfId="1772" xr:uid="{00000000-0005-0000-0000-0000DE050000}"/>
    <cellStyle name="Note 2 7 23" xfId="1900" xr:uid="{00000000-0005-0000-0000-0000DF050000}"/>
    <cellStyle name="Note 2 7 24" xfId="1998" xr:uid="{00000000-0005-0000-0000-0000E0050000}"/>
    <cellStyle name="Note 2 7 25" xfId="1962" xr:uid="{00000000-0005-0000-0000-0000E1050000}"/>
    <cellStyle name="Note 2 7 26" xfId="2098" xr:uid="{00000000-0005-0000-0000-0000E2050000}"/>
    <cellStyle name="Note 2 7 27" xfId="2181" xr:uid="{00000000-0005-0000-0000-0000E3050000}"/>
    <cellStyle name="Note 2 7 28" xfId="2258" xr:uid="{00000000-0005-0000-0000-0000E4050000}"/>
    <cellStyle name="Note 2 7 29" xfId="2347" xr:uid="{00000000-0005-0000-0000-0000E5050000}"/>
    <cellStyle name="Note 2 7 3" xfId="153" xr:uid="{00000000-0005-0000-0000-0000E6050000}"/>
    <cellStyle name="Note 2 7 30" xfId="2311" xr:uid="{00000000-0005-0000-0000-0000E7050000}"/>
    <cellStyle name="Note 2 7 31" xfId="2448" xr:uid="{00000000-0005-0000-0000-0000E8050000}"/>
    <cellStyle name="Note 2 7 32" xfId="2528" xr:uid="{00000000-0005-0000-0000-0000E9050000}"/>
    <cellStyle name="Note 2 7 33" xfId="2609" xr:uid="{00000000-0005-0000-0000-0000EA050000}"/>
    <cellStyle name="Note 2 7 34" xfId="2399" xr:uid="{00000000-0005-0000-0000-0000EB050000}"/>
    <cellStyle name="Note 2 7 35" xfId="2734" xr:uid="{00000000-0005-0000-0000-0000EC050000}"/>
    <cellStyle name="Note 2 7 4" xfId="395" xr:uid="{00000000-0005-0000-0000-0000ED050000}"/>
    <cellStyle name="Note 2 7 5" xfId="295" xr:uid="{00000000-0005-0000-0000-0000EE050000}"/>
    <cellStyle name="Note 2 7 6" xfId="504" xr:uid="{00000000-0005-0000-0000-0000EF050000}"/>
    <cellStyle name="Note 2 7 7" xfId="597" xr:uid="{00000000-0005-0000-0000-0000F0050000}"/>
    <cellStyle name="Note 2 7 8" xfId="677" xr:uid="{00000000-0005-0000-0000-0000F1050000}"/>
    <cellStyle name="Note 2 7 9" xfId="756" xr:uid="{00000000-0005-0000-0000-0000F2050000}"/>
    <cellStyle name="Note 2 8" xfId="111" xr:uid="{00000000-0005-0000-0000-0000F3050000}"/>
    <cellStyle name="Note 2 8 10" xfId="856" xr:uid="{00000000-0005-0000-0000-0000F4050000}"/>
    <cellStyle name="Note 2 8 11" xfId="936" xr:uid="{00000000-0005-0000-0000-0000F5050000}"/>
    <cellStyle name="Note 2 8 12" xfId="1020" xr:uid="{00000000-0005-0000-0000-0000F6050000}"/>
    <cellStyle name="Note 2 8 13" xfId="1098" xr:uid="{00000000-0005-0000-0000-0000F7050000}"/>
    <cellStyle name="Note 2 8 14" xfId="1176" xr:uid="{00000000-0005-0000-0000-0000F8050000}"/>
    <cellStyle name="Note 2 8 15" xfId="1251" xr:uid="{00000000-0005-0000-0000-0000F9050000}"/>
    <cellStyle name="Note 2 8 16" xfId="1329" xr:uid="{00000000-0005-0000-0000-0000FA050000}"/>
    <cellStyle name="Note 2 8 17" xfId="1410" xr:uid="{00000000-0005-0000-0000-0000FB050000}"/>
    <cellStyle name="Note 2 8 18" xfId="1488" xr:uid="{00000000-0005-0000-0000-0000FC050000}"/>
    <cellStyle name="Note 2 8 19" xfId="1568" xr:uid="{00000000-0005-0000-0000-0000FD050000}"/>
    <cellStyle name="Note 2 8 2" xfId="241" xr:uid="{00000000-0005-0000-0000-0000FE050000}"/>
    <cellStyle name="Note 2 8 20" xfId="1645" xr:uid="{00000000-0005-0000-0000-0000FF050000}"/>
    <cellStyle name="Note 2 8 21" xfId="1717" xr:uid="{00000000-0005-0000-0000-000000060000}"/>
    <cellStyle name="Note 2 8 22" xfId="1790" xr:uid="{00000000-0005-0000-0000-000001060000}"/>
    <cellStyle name="Note 2 8 23" xfId="1919" xr:uid="{00000000-0005-0000-0000-000002060000}"/>
    <cellStyle name="Note 2 8 24" xfId="2022" xr:uid="{00000000-0005-0000-0000-000003060000}"/>
    <cellStyle name="Note 2 8 25" xfId="1950" xr:uid="{00000000-0005-0000-0000-000004060000}"/>
    <cellStyle name="Note 2 8 26" xfId="2116" xr:uid="{00000000-0005-0000-0000-000005060000}"/>
    <cellStyle name="Note 2 8 27" xfId="1982" xr:uid="{00000000-0005-0000-0000-000006060000}"/>
    <cellStyle name="Note 2 8 28" xfId="2067" xr:uid="{00000000-0005-0000-0000-000007060000}"/>
    <cellStyle name="Note 2 8 29" xfId="2371" xr:uid="{00000000-0005-0000-0000-000008060000}"/>
    <cellStyle name="Note 2 8 3" xfId="276" xr:uid="{00000000-0005-0000-0000-000009060000}"/>
    <cellStyle name="Note 2 8 30" xfId="2387" xr:uid="{00000000-0005-0000-0000-00000A060000}"/>
    <cellStyle name="Note 2 8 31" xfId="2467" xr:uid="{00000000-0005-0000-0000-00000B060000}"/>
    <cellStyle name="Note 2 8 32" xfId="2546" xr:uid="{00000000-0005-0000-0000-00000C060000}"/>
    <cellStyle name="Note 2 8 33" xfId="2628" xr:uid="{00000000-0005-0000-0000-00000D060000}"/>
    <cellStyle name="Note 2 8 34" xfId="2699" xr:uid="{00000000-0005-0000-0000-00000E060000}"/>
    <cellStyle name="Note 2 8 35" xfId="2752" xr:uid="{00000000-0005-0000-0000-00000F060000}"/>
    <cellStyle name="Note 2 8 4" xfId="240" xr:uid="{00000000-0005-0000-0000-000010060000}"/>
    <cellStyle name="Note 2 8 5" xfId="484" xr:uid="{00000000-0005-0000-0000-000011060000}"/>
    <cellStyle name="Note 2 8 6" xfId="549" xr:uid="{00000000-0005-0000-0000-000012060000}"/>
    <cellStyle name="Note 2 8 7" xfId="616" xr:uid="{00000000-0005-0000-0000-000013060000}"/>
    <cellStyle name="Note 2 8 8" xfId="696" xr:uid="{00000000-0005-0000-0000-000014060000}"/>
    <cellStyle name="Note 2 8 9" xfId="775" xr:uid="{00000000-0005-0000-0000-000015060000}"/>
    <cellStyle name="Note 2 9" xfId="104" xr:uid="{00000000-0005-0000-0000-000016060000}"/>
    <cellStyle name="Note 2 9 10" xfId="849" xr:uid="{00000000-0005-0000-0000-000017060000}"/>
    <cellStyle name="Note 2 9 11" xfId="929" xr:uid="{00000000-0005-0000-0000-000018060000}"/>
    <cellStyle name="Note 2 9 12" xfId="1013" xr:uid="{00000000-0005-0000-0000-000019060000}"/>
    <cellStyle name="Note 2 9 13" xfId="1091" xr:uid="{00000000-0005-0000-0000-00001A060000}"/>
    <cellStyle name="Note 2 9 14" xfId="1170" xr:uid="{00000000-0005-0000-0000-00001B060000}"/>
    <cellStyle name="Note 2 9 15" xfId="1245" xr:uid="{00000000-0005-0000-0000-00001C060000}"/>
    <cellStyle name="Note 2 9 16" xfId="1323" xr:uid="{00000000-0005-0000-0000-00001D060000}"/>
    <cellStyle name="Note 2 9 17" xfId="1404" xr:uid="{00000000-0005-0000-0000-00001E060000}"/>
    <cellStyle name="Note 2 9 18" xfId="1482" xr:uid="{00000000-0005-0000-0000-00001F060000}"/>
    <cellStyle name="Note 2 9 19" xfId="1561" xr:uid="{00000000-0005-0000-0000-000020060000}"/>
    <cellStyle name="Note 2 9 2" xfId="234" xr:uid="{00000000-0005-0000-0000-000021060000}"/>
    <cellStyle name="Note 2 9 20" xfId="1639" xr:uid="{00000000-0005-0000-0000-000022060000}"/>
    <cellStyle name="Note 2 9 21" xfId="1711" xr:uid="{00000000-0005-0000-0000-000023060000}"/>
    <cellStyle name="Note 2 9 22" xfId="1784" xr:uid="{00000000-0005-0000-0000-000024060000}"/>
    <cellStyle name="Note 2 9 23" xfId="1912" xr:uid="{00000000-0005-0000-0000-000025060000}"/>
    <cellStyle name="Note 2 9 24" xfId="1993" xr:uid="{00000000-0005-0000-0000-000026060000}"/>
    <cellStyle name="Note 2 9 25" xfId="1825" xr:uid="{00000000-0005-0000-0000-000027060000}"/>
    <cellStyle name="Note 2 9 26" xfId="2110" xr:uid="{00000000-0005-0000-0000-000028060000}"/>
    <cellStyle name="Note 2 9 27" xfId="2141" xr:uid="{00000000-0005-0000-0000-000029060000}"/>
    <cellStyle name="Note 2 9 28" xfId="2170" xr:uid="{00000000-0005-0000-0000-00002A060000}"/>
    <cellStyle name="Note 2 9 29" xfId="2376" xr:uid="{00000000-0005-0000-0000-00002B060000}"/>
    <cellStyle name="Note 2 9 3" xfId="273" xr:uid="{00000000-0005-0000-0000-00002C060000}"/>
    <cellStyle name="Note 2 9 30" xfId="2280" xr:uid="{00000000-0005-0000-0000-00002D060000}"/>
    <cellStyle name="Note 2 9 31" xfId="2460" xr:uid="{00000000-0005-0000-0000-00002E060000}"/>
    <cellStyle name="Note 2 9 32" xfId="2540" xr:uid="{00000000-0005-0000-0000-00002F060000}"/>
    <cellStyle name="Note 2 9 33" xfId="2621" xr:uid="{00000000-0005-0000-0000-000030060000}"/>
    <cellStyle name="Note 2 9 34" xfId="2666" xr:uid="{00000000-0005-0000-0000-000031060000}"/>
    <cellStyle name="Note 2 9 35" xfId="2746" xr:uid="{00000000-0005-0000-0000-000032060000}"/>
    <cellStyle name="Note 2 9 4" xfId="371" xr:uid="{00000000-0005-0000-0000-000033060000}"/>
    <cellStyle name="Note 2 9 5" xfId="448" xr:uid="{00000000-0005-0000-0000-000034060000}"/>
    <cellStyle name="Note 2 9 6" xfId="575" xr:uid="{00000000-0005-0000-0000-000035060000}"/>
    <cellStyle name="Note 2 9 7" xfId="609" xr:uid="{00000000-0005-0000-0000-000036060000}"/>
    <cellStyle name="Note 2 9 8" xfId="689" xr:uid="{00000000-0005-0000-0000-000037060000}"/>
    <cellStyle name="Note 2 9 9" xfId="768" xr:uid="{00000000-0005-0000-0000-000038060000}"/>
    <cellStyle name="Note 20" xfId="437" xr:uid="{00000000-0005-0000-0000-000039060000}"/>
    <cellStyle name="Note 21" xfId="527" xr:uid="{00000000-0005-0000-0000-00003A060000}"/>
    <cellStyle name="Note 22" xfId="545" xr:uid="{00000000-0005-0000-0000-00003B060000}"/>
    <cellStyle name="Note 23" xfId="567" xr:uid="{00000000-0005-0000-0000-00003C060000}"/>
    <cellStyle name="Note 24" xfId="453" xr:uid="{00000000-0005-0000-0000-00003D060000}"/>
    <cellStyle name="Note 25" xfId="563" xr:uid="{00000000-0005-0000-0000-00003E060000}"/>
    <cellStyle name="Note 26" xfId="550" xr:uid="{00000000-0005-0000-0000-00003F060000}"/>
    <cellStyle name="Note 27" xfId="869" xr:uid="{00000000-0005-0000-0000-000040060000}"/>
    <cellStyle name="Note 28" xfId="568" xr:uid="{00000000-0005-0000-0000-000041060000}"/>
    <cellStyle name="Note 29" xfId="884" xr:uid="{00000000-0005-0000-0000-000042060000}"/>
    <cellStyle name="Note 3" xfId="55" xr:uid="{00000000-0005-0000-0000-000043060000}"/>
    <cellStyle name="Note 3 10" xfId="695" xr:uid="{00000000-0005-0000-0000-000044060000}"/>
    <cellStyle name="Note 3 11" xfId="786" xr:uid="{00000000-0005-0000-0000-000045060000}"/>
    <cellStyle name="Note 3 12" xfId="964" xr:uid="{00000000-0005-0000-0000-000046060000}"/>
    <cellStyle name="Note 3 13" xfId="948" xr:uid="{00000000-0005-0000-0000-000047060000}"/>
    <cellStyle name="Note 3 14" xfId="1046" xr:uid="{00000000-0005-0000-0000-000048060000}"/>
    <cellStyle name="Note 3 15" xfId="1109" xr:uid="{00000000-0005-0000-0000-000049060000}"/>
    <cellStyle name="Note 3 16" xfId="1201" xr:uid="{00000000-0005-0000-0000-00004A060000}"/>
    <cellStyle name="Note 3 17" xfId="1356" xr:uid="{00000000-0005-0000-0000-00004B060000}"/>
    <cellStyle name="Note 3 18" xfId="1353" xr:uid="{00000000-0005-0000-0000-00004C060000}"/>
    <cellStyle name="Note 3 19" xfId="1515" xr:uid="{00000000-0005-0000-0000-00004D060000}"/>
    <cellStyle name="Note 3 2" xfId="185" xr:uid="{00000000-0005-0000-0000-00004E060000}"/>
    <cellStyle name="Note 3 20" xfId="1512" xr:uid="{00000000-0005-0000-0000-00004F060000}"/>
    <cellStyle name="Note 3 21" xfId="1578" xr:uid="{00000000-0005-0000-0000-000050060000}"/>
    <cellStyle name="Note 3 22" xfId="542" xr:uid="{00000000-0005-0000-0000-000051060000}"/>
    <cellStyle name="Note 3 23" xfId="1863" xr:uid="{00000000-0005-0000-0000-000052060000}"/>
    <cellStyle name="Note 3 24" xfId="1839" xr:uid="{00000000-0005-0000-0000-000053060000}"/>
    <cellStyle name="Note 3 25" xfId="1963" xr:uid="{00000000-0005-0000-0000-000054060000}"/>
    <cellStyle name="Note 3 26" xfId="2050" xr:uid="{00000000-0005-0000-0000-000055060000}"/>
    <cellStyle name="Note 3 27" xfId="2017" xr:uid="{00000000-0005-0000-0000-000056060000}"/>
    <cellStyle name="Note 3 28" xfId="2249" xr:uid="{00000000-0005-0000-0000-000057060000}"/>
    <cellStyle name="Note 3 29" xfId="2206" xr:uid="{00000000-0005-0000-0000-000058060000}"/>
    <cellStyle name="Note 3 3" xfId="290" xr:uid="{00000000-0005-0000-0000-000059060000}"/>
    <cellStyle name="Note 3 30" xfId="2349" xr:uid="{00000000-0005-0000-0000-00005A060000}"/>
    <cellStyle name="Note 3 31" xfId="2357" xr:uid="{00000000-0005-0000-0000-00005B060000}"/>
    <cellStyle name="Note 3 32" xfId="2414" xr:uid="{00000000-0005-0000-0000-00005C060000}"/>
    <cellStyle name="Note 3 33" xfId="2572" xr:uid="{00000000-0005-0000-0000-00005D060000}"/>
    <cellStyle name="Note 3 34" xfId="2693" xr:uid="{00000000-0005-0000-0000-00005E060000}"/>
    <cellStyle name="Note 3 35" xfId="2672" xr:uid="{00000000-0005-0000-0000-00005F060000}"/>
    <cellStyle name="Note 3 4" xfId="385" xr:uid="{00000000-0005-0000-0000-000060060000}"/>
    <cellStyle name="Note 3 5" xfId="489" xr:uid="{00000000-0005-0000-0000-000061060000}"/>
    <cellStyle name="Note 3 6" xfId="586" xr:uid="{00000000-0005-0000-0000-000062060000}"/>
    <cellStyle name="Note 3 7" xfId="412" xr:uid="{00000000-0005-0000-0000-000063060000}"/>
    <cellStyle name="Note 3 8" xfId="534" xr:uid="{00000000-0005-0000-0000-000064060000}"/>
    <cellStyle name="Note 3 9" xfId="511" xr:uid="{00000000-0005-0000-0000-000065060000}"/>
    <cellStyle name="Note 30" xfId="654" xr:uid="{00000000-0005-0000-0000-000066060000}"/>
    <cellStyle name="Note 31" xfId="977" xr:uid="{00000000-0005-0000-0000-000067060000}"/>
    <cellStyle name="Note 32" xfId="1252" xr:uid="{00000000-0005-0000-0000-000068060000}"/>
    <cellStyle name="Note 33" xfId="474" xr:uid="{00000000-0005-0000-0000-000069060000}"/>
    <cellStyle name="Note 34" xfId="1411" xr:uid="{00000000-0005-0000-0000-00006A060000}"/>
    <cellStyle name="Note 35" xfId="1075" xr:uid="{00000000-0005-0000-0000-00006B060000}"/>
    <cellStyle name="Note 36" xfId="855" xr:uid="{00000000-0005-0000-0000-00006C060000}"/>
    <cellStyle name="Note 37" xfId="1605" xr:uid="{00000000-0005-0000-0000-00006D060000}"/>
    <cellStyle name="Note 38" xfId="1851" xr:uid="{00000000-0005-0000-0000-00006E060000}"/>
    <cellStyle name="Note 39" xfId="1956" xr:uid="{00000000-0005-0000-0000-00006F060000}"/>
    <cellStyle name="Note 4" xfId="64" xr:uid="{00000000-0005-0000-0000-000070060000}"/>
    <cellStyle name="Note 4 10" xfId="810" xr:uid="{00000000-0005-0000-0000-000071060000}"/>
    <cellStyle name="Note 4 11" xfId="889" xr:uid="{00000000-0005-0000-0000-000072060000}"/>
    <cellStyle name="Note 4 12" xfId="973" xr:uid="{00000000-0005-0000-0000-000073060000}"/>
    <cellStyle name="Note 4 13" xfId="1051" xr:uid="{00000000-0005-0000-0000-000074060000}"/>
    <cellStyle name="Note 4 14" xfId="1132" xr:uid="{00000000-0005-0000-0000-000075060000}"/>
    <cellStyle name="Note 4 15" xfId="1206" xr:uid="{00000000-0005-0000-0000-000076060000}"/>
    <cellStyle name="Note 4 16" xfId="1284" xr:uid="{00000000-0005-0000-0000-000077060000}"/>
    <cellStyle name="Note 4 17" xfId="1365" xr:uid="{00000000-0005-0000-0000-000078060000}"/>
    <cellStyle name="Note 4 18" xfId="1443" xr:uid="{00000000-0005-0000-0000-000079060000}"/>
    <cellStyle name="Note 4 19" xfId="1524" xr:uid="{00000000-0005-0000-0000-00007A060000}"/>
    <cellStyle name="Note 4 2" xfId="194" xr:uid="{00000000-0005-0000-0000-00007B060000}"/>
    <cellStyle name="Note 4 20" xfId="1601" xr:uid="{00000000-0005-0000-0000-00007C060000}"/>
    <cellStyle name="Note 4 21" xfId="1675" xr:uid="{00000000-0005-0000-0000-00007D060000}"/>
    <cellStyle name="Note 4 22" xfId="1748" xr:uid="{00000000-0005-0000-0000-00007E060000}"/>
    <cellStyle name="Note 4 23" xfId="1872" xr:uid="{00000000-0005-0000-0000-00007F060000}"/>
    <cellStyle name="Note 4 24" xfId="1850" xr:uid="{00000000-0005-0000-0000-000080060000}"/>
    <cellStyle name="Note 4 25" xfId="2049" xr:uid="{00000000-0005-0000-0000-000081060000}"/>
    <cellStyle name="Note 4 26" xfId="2070" xr:uid="{00000000-0005-0000-0000-000082060000}"/>
    <cellStyle name="Note 4 27" xfId="1978" xr:uid="{00000000-0005-0000-0000-000083060000}"/>
    <cellStyle name="Note 4 28" xfId="1990" xr:uid="{00000000-0005-0000-0000-000084060000}"/>
    <cellStyle name="Note 4 29" xfId="1840" xr:uid="{00000000-0005-0000-0000-000085060000}"/>
    <cellStyle name="Note 4 3" xfId="269" xr:uid="{00000000-0005-0000-0000-000086060000}"/>
    <cellStyle name="Note 4 30" xfId="2229" xr:uid="{00000000-0005-0000-0000-000087060000}"/>
    <cellStyle name="Note 4 31" xfId="2421" xr:uid="{00000000-0005-0000-0000-000088060000}"/>
    <cellStyle name="Note 4 32" xfId="2501" xr:uid="{00000000-0005-0000-0000-000089060000}"/>
    <cellStyle name="Note 4 33" xfId="2581" xr:uid="{00000000-0005-0000-0000-00008A060000}"/>
    <cellStyle name="Note 4 34" xfId="2691" xr:uid="{00000000-0005-0000-0000-00008B060000}"/>
    <cellStyle name="Note 4 35" xfId="2710" xr:uid="{00000000-0005-0000-0000-00008C060000}"/>
    <cellStyle name="Note 4 4" xfId="267" xr:uid="{00000000-0005-0000-0000-00008D060000}"/>
    <cellStyle name="Note 4 5" xfId="458" xr:uid="{00000000-0005-0000-0000-00008E060000}"/>
    <cellStyle name="Note 4 6" xfId="451" xr:uid="{00000000-0005-0000-0000-00008F060000}"/>
    <cellStyle name="Note 4 7" xfId="483" xr:uid="{00000000-0005-0000-0000-000090060000}"/>
    <cellStyle name="Note 4 8" xfId="649" xr:uid="{00000000-0005-0000-0000-000091060000}"/>
    <cellStyle name="Note 4 9" xfId="730" xr:uid="{00000000-0005-0000-0000-000092060000}"/>
    <cellStyle name="Note 40" xfId="1814" xr:uid="{00000000-0005-0000-0000-000093060000}"/>
    <cellStyle name="Note 41" xfId="1970" xr:uid="{00000000-0005-0000-0000-000094060000}"/>
    <cellStyle name="Note 42" xfId="2028" xr:uid="{00000000-0005-0000-0000-000095060000}"/>
    <cellStyle name="Note 43" xfId="2175" xr:uid="{00000000-0005-0000-0000-000096060000}"/>
    <cellStyle name="Note 44" xfId="2330" xr:uid="{00000000-0005-0000-0000-000097060000}"/>
    <cellStyle name="Note 45" xfId="2320" xr:uid="{00000000-0005-0000-0000-000098060000}"/>
    <cellStyle name="Note 46" xfId="1949" xr:uid="{00000000-0005-0000-0000-000099060000}"/>
    <cellStyle name="Note 47" xfId="2337" xr:uid="{00000000-0005-0000-0000-00009A060000}"/>
    <cellStyle name="Note 48" xfId="2468" xr:uid="{00000000-0005-0000-0000-00009B060000}"/>
    <cellStyle name="Note 49" xfId="2674" xr:uid="{00000000-0005-0000-0000-00009C060000}"/>
    <cellStyle name="Note 5" xfId="60" xr:uid="{00000000-0005-0000-0000-00009D060000}"/>
    <cellStyle name="Note 5 10" xfId="806" xr:uid="{00000000-0005-0000-0000-00009E060000}"/>
    <cellStyle name="Note 5 11" xfId="885" xr:uid="{00000000-0005-0000-0000-00009F060000}"/>
    <cellStyle name="Note 5 12" xfId="969" xr:uid="{00000000-0005-0000-0000-0000A0060000}"/>
    <cellStyle name="Note 5 13" xfId="1047" xr:uid="{00000000-0005-0000-0000-0000A1060000}"/>
    <cellStyle name="Note 5 14" xfId="1128" xr:uid="{00000000-0005-0000-0000-0000A2060000}"/>
    <cellStyle name="Note 5 15" xfId="1202" xr:uid="{00000000-0005-0000-0000-0000A3060000}"/>
    <cellStyle name="Note 5 16" xfId="1280" xr:uid="{00000000-0005-0000-0000-0000A4060000}"/>
    <cellStyle name="Note 5 17" xfId="1361" xr:uid="{00000000-0005-0000-0000-0000A5060000}"/>
    <cellStyle name="Note 5 18" xfId="1439" xr:uid="{00000000-0005-0000-0000-0000A6060000}"/>
    <cellStyle name="Note 5 19" xfId="1520" xr:uid="{00000000-0005-0000-0000-0000A7060000}"/>
    <cellStyle name="Note 5 2" xfId="190" xr:uid="{00000000-0005-0000-0000-0000A8060000}"/>
    <cellStyle name="Note 5 20" xfId="1597" xr:uid="{00000000-0005-0000-0000-0000A9060000}"/>
    <cellStyle name="Note 5 21" xfId="1671" xr:uid="{00000000-0005-0000-0000-0000AA060000}"/>
    <cellStyle name="Note 5 22" xfId="1744" xr:uid="{00000000-0005-0000-0000-0000AB060000}"/>
    <cellStyle name="Note 5 23" xfId="1868" xr:uid="{00000000-0005-0000-0000-0000AC060000}"/>
    <cellStyle name="Note 5 24" xfId="2019" xr:uid="{00000000-0005-0000-0000-0000AD060000}"/>
    <cellStyle name="Note 5 25" xfId="1966" xr:uid="{00000000-0005-0000-0000-0000AE060000}"/>
    <cellStyle name="Note 5 26" xfId="1826" xr:uid="{00000000-0005-0000-0000-0000AF060000}"/>
    <cellStyle name="Note 5 27" xfId="2219" xr:uid="{00000000-0005-0000-0000-0000B0060000}"/>
    <cellStyle name="Note 5 28" xfId="2251" xr:uid="{00000000-0005-0000-0000-0000B1060000}"/>
    <cellStyle name="Note 5 29" xfId="2365" xr:uid="{00000000-0005-0000-0000-0000B2060000}"/>
    <cellStyle name="Note 5 3" xfId="168" xr:uid="{00000000-0005-0000-0000-0000B3060000}"/>
    <cellStyle name="Note 5 30" xfId="2351" xr:uid="{00000000-0005-0000-0000-0000B4060000}"/>
    <cellStyle name="Note 5 31" xfId="2417" xr:uid="{00000000-0005-0000-0000-0000B5060000}"/>
    <cellStyle name="Note 5 32" xfId="2497" xr:uid="{00000000-0005-0000-0000-0000B6060000}"/>
    <cellStyle name="Note 5 33" xfId="2577" xr:uid="{00000000-0005-0000-0000-0000B7060000}"/>
    <cellStyle name="Note 5 34" xfId="2264" xr:uid="{00000000-0005-0000-0000-0000B8060000}"/>
    <cellStyle name="Note 5 35" xfId="2706" xr:uid="{00000000-0005-0000-0000-0000B9060000}"/>
    <cellStyle name="Note 5 4" xfId="427" xr:uid="{00000000-0005-0000-0000-0000BA060000}"/>
    <cellStyle name="Note 5 5" xfId="507" xr:uid="{00000000-0005-0000-0000-0000BB060000}"/>
    <cellStyle name="Note 5 6" xfId="480" xr:uid="{00000000-0005-0000-0000-0000BC060000}"/>
    <cellStyle name="Note 5 7" xfId="519" xr:uid="{00000000-0005-0000-0000-0000BD060000}"/>
    <cellStyle name="Note 5 8" xfId="645" xr:uid="{00000000-0005-0000-0000-0000BE060000}"/>
    <cellStyle name="Note 5 9" xfId="726" xr:uid="{00000000-0005-0000-0000-0000BF060000}"/>
    <cellStyle name="Note 50" xfId="2688" xr:uid="{00000000-0005-0000-0000-0000C0060000}"/>
    <cellStyle name="Note 51" xfId="2557" xr:uid="{00000000-0005-0000-0000-0000C1060000}"/>
    <cellStyle name="Note 6" xfId="83" xr:uid="{00000000-0005-0000-0000-0000C2060000}"/>
    <cellStyle name="Note 6 10" xfId="828" xr:uid="{00000000-0005-0000-0000-0000C3060000}"/>
    <cellStyle name="Note 6 11" xfId="908" xr:uid="{00000000-0005-0000-0000-0000C4060000}"/>
    <cellStyle name="Note 6 12" xfId="992" xr:uid="{00000000-0005-0000-0000-0000C5060000}"/>
    <cellStyle name="Note 6 13" xfId="1070" xr:uid="{00000000-0005-0000-0000-0000C6060000}"/>
    <cellStyle name="Note 6 14" xfId="1149" xr:uid="{00000000-0005-0000-0000-0000C7060000}"/>
    <cellStyle name="Note 6 15" xfId="1224" xr:uid="{00000000-0005-0000-0000-0000C8060000}"/>
    <cellStyle name="Note 6 16" xfId="1303" xr:uid="{00000000-0005-0000-0000-0000C9060000}"/>
    <cellStyle name="Note 6 17" xfId="1384" xr:uid="{00000000-0005-0000-0000-0000CA060000}"/>
    <cellStyle name="Note 6 18" xfId="1462" xr:uid="{00000000-0005-0000-0000-0000CB060000}"/>
    <cellStyle name="Note 6 19" xfId="1541" xr:uid="{00000000-0005-0000-0000-0000CC060000}"/>
    <cellStyle name="Note 6 2" xfId="213" xr:uid="{00000000-0005-0000-0000-0000CD060000}"/>
    <cellStyle name="Note 6 20" xfId="1619" xr:uid="{00000000-0005-0000-0000-0000CE060000}"/>
    <cellStyle name="Note 6 21" xfId="1692" xr:uid="{00000000-0005-0000-0000-0000CF060000}"/>
    <cellStyle name="Note 6 22" xfId="1765" xr:uid="{00000000-0005-0000-0000-0000D0060000}"/>
    <cellStyle name="Note 6 23" xfId="1891" xr:uid="{00000000-0005-0000-0000-0000D1060000}"/>
    <cellStyle name="Note 6 24" xfId="1918" xr:uid="{00000000-0005-0000-0000-0000D2060000}"/>
    <cellStyle name="Note 6 25" xfId="2059" xr:uid="{00000000-0005-0000-0000-0000D3060000}"/>
    <cellStyle name="Note 6 26" xfId="2089" xr:uid="{00000000-0005-0000-0000-0000D4060000}"/>
    <cellStyle name="Note 6 27" xfId="1952" xr:uid="{00000000-0005-0000-0000-0000D5060000}"/>
    <cellStyle name="Note 6 28" xfId="2204" xr:uid="{00000000-0005-0000-0000-0000D6060000}"/>
    <cellStyle name="Note 6 29" xfId="2282" xr:uid="{00000000-0005-0000-0000-0000D7060000}"/>
    <cellStyle name="Note 6 3" xfId="142" xr:uid="{00000000-0005-0000-0000-0000D8060000}"/>
    <cellStyle name="Note 6 30" xfId="2150" xr:uid="{00000000-0005-0000-0000-0000D9060000}"/>
    <cellStyle name="Note 6 31" xfId="2439" xr:uid="{00000000-0005-0000-0000-0000DA060000}"/>
    <cellStyle name="Note 6 32" xfId="2519" xr:uid="{00000000-0005-0000-0000-0000DB060000}"/>
    <cellStyle name="Note 6 33" xfId="2600" xr:uid="{00000000-0005-0000-0000-0000DC060000}"/>
    <cellStyle name="Note 6 34" xfId="2671" xr:uid="{00000000-0005-0000-0000-0000DD060000}"/>
    <cellStyle name="Note 6 35" xfId="2727" xr:uid="{00000000-0005-0000-0000-0000DE060000}"/>
    <cellStyle name="Note 6 4" xfId="400" xr:uid="{00000000-0005-0000-0000-0000DF060000}"/>
    <cellStyle name="Note 6 5" xfId="444" xr:uid="{00000000-0005-0000-0000-0000E0060000}"/>
    <cellStyle name="Note 6 6" xfId="566" xr:uid="{00000000-0005-0000-0000-0000E1060000}"/>
    <cellStyle name="Note 6 7" xfId="573" xr:uid="{00000000-0005-0000-0000-0000E2060000}"/>
    <cellStyle name="Note 6 8" xfId="668" xr:uid="{00000000-0005-0000-0000-0000E3060000}"/>
    <cellStyle name="Note 6 9" xfId="748" xr:uid="{00000000-0005-0000-0000-0000E4060000}"/>
    <cellStyle name="Note 7" xfId="78" xr:uid="{00000000-0005-0000-0000-0000E5060000}"/>
    <cellStyle name="Note 7 10" xfId="823" xr:uid="{00000000-0005-0000-0000-0000E6060000}"/>
    <cellStyle name="Note 7 11" xfId="903" xr:uid="{00000000-0005-0000-0000-0000E7060000}"/>
    <cellStyle name="Note 7 12" xfId="987" xr:uid="{00000000-0005-0000-0000-0000E8060000}"/>
    <cellStyle name="Note 7 13" xfId="1065" xr:uid="{00000000-0005-0000-0000-0000E9060000}"/>
    <cellStyle name="Note 7 14" xfId="1144" xr:uid="{00000000-0005-0000-0000-0000EA060000}"/>
    <cellStyle name="Note 7 15" xfId="1219" xr:uid="{00000000-0005-0000-0000-0000EB060000}"/>
    <cellStyle name="Note 7 16" xfId="1298" xr:uid="{00000000-0005-0000-0000-0000EC060000}"/>
    <cellStyle name="Note 7 17" xfId="1379" xr:uid="{00000000-0005-0000-0000-0000ED060000}"/>
    <cellStyle name="Note 7 18" xfId="1457" xr:uid="{00000000-0005-0000-0000-0000EE060000}"/>
    <cellStyle name="Note 7 19" xfId="1536" xr:uid="{00000000-0005-0000-0000-0000EF060000}"/>
    <cellStyle name="Note 7 2" xfId="208" xr:uid="{00000000-0005-0000-0000-0000F0060000}"/>
    <cellStyle name="Note 7 20" xfId="1614" xr:uid="{00000000-0005-0000-0000-0000F1060000}"/>
    <cellStyle name="Note 7 21" xfId="1687" xr:uid="{00000000-0005-0000-0000-0000F2060000}"/>
    <cellStyle name="Note 7 22" xfId="1760" xr:uid="{00000000-0005-0000-0000-0000F3060000}"/>
    <cellStyle name="Note 7 23" xfId="1886" xr:uid="{00000000-0005-0000-0000-0000F4060000}"/>
    <cellStyle name="Note 7 24" xfId="1828" xr:uid="{00000000-0005-0000-0000-0000F5060000}"/>
    <cellStyle name="Note 7 25" xfId="2015" xr:uid="{00000000-0005-0000-0000-0000F6060000}"/>
    <cellStyle name="Note 7 26" xfId="2084" xr:uid="{00000000-0005-0000-0000-0000F7060000}"/>
    <cellStyle name="Note 7 27" xfId="2202" xr:uid="{00000000-0005-0000-0000-0000F8060000}"/>
    <cellStyle name="Note 7 28" xfId="2288" xr:uid="{00000000-0005-0000-0000-0000F9060000}"/>
    <cellStyle name="Note 7 29" xfId="2278" xr:uid="{00000000-0005-0000-0000-0000FA060000}"/>
    <cellStyle name="Note 7 3" xfId="299" xr:uid="{00000000-0005-0000-0000-0000FB060000}"/>
    <cellStyle name="Note 7 30" xfId="2364" xr:uid="{00000000-0005-0000-0000-0000FC060000}"/>
    <cellStyle name="Note 7 31" xfId="2434" xr:uid="{00000000-0005-0000-0000-0000FD060000}"/>
    <cellStyle name="Note 7 32" xfId="2514" xr:uid="{00000000-0005-0000-0000-0000FE060000}"/>
    <cellStyle name="Note 7 33" xfId="2595" xr:uid="{00000000-0005-0000-0000-0000FF060000}"/>
    <cellStyle name="Note 7 34" xfId="2290" xr:uid="{00000000-0005-0000-0000-000000070000}"/>
    <cellStyle name="Note 7 35" xfId="2722" xr:uid="{00000000-0005-0000-0000-000001070000}"/>
    <cellStyle name="Note 7 4" xfId="141" xr:uid="{00000000-0005-0000-0000-000002070000}"/>
    <cellStyle name="Note 7 5" xfId="469" xr:uid="{00000000-0005-0000-0000-000003070000}"/>
    <cellStyle name="Note 7 6" xfId="335" xr:uid="{00000000-0005-0000-0000-000004070000}"/>
    <cellStyle name="Note 7 7" xfId="494" xr:uid="{00000000-0005-0000-0000-000005070000}"/>
    <cellStyle name="Note 7 8" xfId="663" xr:uid="{00000000-0005-0000-0000-000006070000}"/>
    <cellStyle name="Note 7 9" xfId="743" xr:uid="{00000000-0005-0000-0000-000007070000}"/>
    <cellStyle name="Note 8" xfId="91" xr:uid="{00000000-0005-0000-0000-000008070000}"/>
    <cellStyle name="Note 8 10" xfId="836" xr:uid="{00000000-0005-0000-0000-000009070000}"/>
    <cellStyle name="Note 8 11" xfId="916" xr:uid="{00000000-0005-0000-0000-00000A070000}"/>
    <cellStyle name="Note 8 12" xfId="1000" xr:uid="{00000000-0005-0000-0000-00000B070000}"/>
    <cellStyle name="Note 8 13" xfId="1078" xr:uid="{00000000-0005-0000-0000-00000C070000}"/>
    <cellStyle name="Note 8 14" xfId="1157" xr:uid="{00000000-0005-0000-0000-00000D070000}"/>
    <cellStyle name="Note 8 15" xfId="1232" xr:uid="{00000000-0005-0000-0000-00000E070000}"/>
    <cellStyle name="Note 8 16" xfId="1310" xr:uid="{00000000-0005-0000-0000-00000F070000}"/>
    <cellStyle name="Note 8 17" xfId="1391" xr:uid="{00000000-0005-0000-0000-000010070000}"/>
    <cellStyle name="Note 8 18" xfId="1469" xr:uid="{00000000-0005-0000-0000-000011070000}"/>
    <cellStyle name="Note 8 19" xfId="1548" xr:uid="{00000000-0005-0000-0000-000012070000}"/>
    <cellStyle name="Note 8 2" xfId="221" xr:uid="{00000000-0005-0000-0000-000013070000}"/>
    <cellStyle name="Note 8 20" xfId="1626" xr:uid="{00000000-0005-0000-0000-000014070000}"/>
    <cellStyle name="Note 8 21" xfId="1698" xr:uid="{00000000-0005-0000-0000-000015070000}"/>
    <cellStyle name="Note 8 22" xfId="1771" xr:uid="{00000000-0005-0000-0000-000016070000}"/>
    <cellStyle name="Note 8 23" xfId="1899" xr:uid="{00000000-0005-0000-0000-000017070000}"/>
    <cellStyle name="Note 8 24" xfId="1984" xr:uid="{00000000-0005-0000-0000-000018070000}"/>
    <cellStyle name="Note 8 25" xfId="1945" xr:uid="{00000000-0005-0000-0000-000019070000}"/>
    <cellStyle name="Note 8 26" xfId="2097" xr:uid="{00000000-0005-0000-0000-00001A070000}"/>
    <cellStyle name="Note 8 27" xfId="2187" xr:uid="{00000000-0005-0000-0000-00001B070000}"/>
    <cellStyle name="Note 8 28" xfId="2256" xr:uid="{00000000-0005-0000-0000-00001C070000}"/>
    <cellStyle name="Note 8 29" xfId="2334" xr:uid="{00000000-0005-0000-0000-00001D070000}"/>
    <cellStyle name="Note 8 3" xfId="342" xr:uid="{00000000-0005-0000-0000-00001E070000}"/>
    <cellStyle name="Note 8 30" xfId="2250" xr:uid="{00000000-0005-0000-0000-00001F070000}"/>
    <cellStyle name="Note 8 31" xfId="2447" xr:uid="{00000000-0005-0000-0000-000020070000}"/>
    <cellStyle name="Note 8 32" xfId="2527" xr:uid="{00000000-0005-0000-0000-000021070000}"/>
    <cellStyle name="Note 8 33" xfId="2608" xr:uid="{00000000-0005-0000-0000-000022070000}"/>
    <cellStyle name="Note 8 34" xfId="2412" xr:uid="{00000000-0005-0000-0000-000023070000}"/>
    <cellStyle name="Note 8 35" xfId="2733" xr:uid="{00000000-0005-0000-0000-000024070000}"/>
    <cellStyle name="Note 8 4" xfId="401" xr:uid="{00000000-0005-0000-0000-000025070000}"/>
    <cellStyle name="Note 8 5" xfId="159" xr:uid="{00000000-0005-0000-0000-000026070000}"/>
    <cellStyle name="Note 8 6" xfId="538" xr:uid="{00000000-0005-0000-0000-000027070000}"/>
    <cellStyle name="Note 8 7" xfId="596" xr:uid="{00000000-0005-0000-0000-000028070000}"/>
    <cellStyle name="Note 8 8" xfId="676" xr:uid="{00000000-0005-0000-0000-000029070000}"/>
    <cellStyle name="Note 8 9" xfId="755" xr:uid="{00000000-0005-0000-0000-00002A070000}"/>
    <cellStyle name="Note 9" xfId="105" xr:uid="{00000000-0005-0000-0000-00002B070000}"/>
    <cellStyle name="Note 9 10" xfId="850" xr:uid="{00000000-0005-0000-0000-00002C070000}"/>
    <cellStyle name="Note 9 11" xfId="930" xr:uid="{00000000-0005-0000-0000-00002D070000}"/>
    <cellStyle name="Note 9 12" xfId="1014" xr:uid="{00000000-0005-0000-0000-00002E070000}"/>
    <cellStyle name="Note 9 13" xfId="1092" xr:uid="{00000000-0005-0000-0000-00002F070000}"/>
    <cellStyle name="Note 9 14" xfId="1171" xr:uid="{00000000-0005-0000-0000-000030070000}"/>
    <cellStyle name="Note 9 15" xfId="1246" xr:uid="{00000000-0005-0000-0000-000031070000}"/>
    <cellStyle name="Note 9 16" xfId="1324" xr:uid="{00000000-0005-0000-0000-000032070000}"/>
    <cellStyle name="Note 9 17" xfId="1405" xr:uid="{00000000-0005-0000-0000-000033070000}"/>
    <cellStyle name="Note 9 18" xfId="1483" xr:uid="{00000000-0005-0000-0000-000034070000}"/>
    <cellStyle name="Note 9 19" xfId="1562" xr:uid="{00000000-0005-0000-0000-000035070000}"/>
    <cellStyle name="Note 9 2" xfId="235" xr:uid="{00000000-0005-0000-0000-000036070000}"/>
    <cellStyle name="Note 9 20" xfId="1640" xr:uid="{00000000-0005-0000-0000-000037070000}"/>
    <cellStyle name="Note 9 21" xfId="1712" xr:uid="{00000000-0005-0000-0000-000038070000}"/>
    <cellStyle name="Note 9 22" xfId="1785" xr:uid="{00000000-0005-0000-0000-000039070000}"/>
    <cellStyle name="Note 9 23" xfId="1913" xr:uid="{00000000-0005-0000-0000-00003A070000}"/>
    <cellStyle name="Note 9 24" xfId="1860" xr:uid="{00000000-0005-0000-0000-00003B070000}"/>
    <cellStyle name="Note 9 25" xfId="2051" xr:uid="{00000000-0005-0000-0000-00003C070000}"/>
    <cellStyle name="Note 9 26" xfId="2111" xr:uid="{00000000-0005-0000-0000-00003D070000}"/>
    <cellStyle name="Note 9 27" xfId="1987" xr:uid="{00000000-0005-0000-0000-00003E070000}"/>
    <cellStyle name="Note 9 28" xfId="2053" xr:uid="{00000000-0005-0000-0000-00003F070000}"/>
    <cellStyle name="Note 9 29" xfId="2350" xr:uid="{00000000-0005-0000-0000-000040070000}"/>
    <cellStyle name="Note 9 3" xfId="150" xr:uid="{00000000-0005-0000-0000-000041070000}"/>
    <cellStyle name="Note 9 30" xfId="2339" xr:uid="{00000000-0005-0000-0000-000042070000}"/>
    <cellStyle name="Note 9 31" xfId="2461" xr:uid="{00000000-0005-0000-0000-000043070000}"/>
    <cellStyle name="Note 9 32" xfId="2541" xr:uid="{00000000-0005-0000-0000-000044070000}"/>
    <cellStyle name="Note 9 33" xfId="2622" xr:uid="{00000000-0005-0000-0000-000045070000}"/>
    <cellStyle name="Note 9 34" xfId="2667" xr:uid="{00000000-0005-0000-0000-000046070000}"/>
    <cellStyle name="Note 9 35" xfId="2747" xr:uid="{00000000-0005-0000-0000-000047070000}"/>
    <cellStyle name="Note 9 4" xfId="411" xr:uid="{00000000-0005-0000-0000-000048070000}"/>
    <cellStyle name="Note 9 5" xfId="450" xr:uid="{00000000-0005-0000-0000-000049070000}"/>
    <cellStyle name="Note 9 6" xfId="562" xr:uid="{00000000-0005-0000-0000-00004A070000}"/>
    <cellStyle name="Note 9 7" xfId="610" xr:uid="{00000000-0005-0000-0000-00004B070000}"/>
    <cellStyle name="Note 9 8" xfId="690" xr:uid="{00000000-0005-0000-0000-00004C070000}"/>
    <cellStyle name="Note 9 9" xfId="769" xr:uid="{00000000-0005-0000-0000-00004D070000}"/>
    <cellStyle name="Output 10" xfId="109" xr:uid="{00000000-0005-0000-0000-00004E070000}"/>
    <cellStyle name="Output 10 10" xfId="934" xr:uid="{00000000-0005-0000-0000-00004F070000}"/>
    <cellStyle name="Output 10 11" xfId="1018" xr:uid="{00000000-0005-0000-0000-000050070000}"/>
    <cellStyle name="Output 10 12" xfId="1096" xr:uid="{00000000-0005-0000-0000-000051070000}"/>
    <cellStyle name="Output 10 13" xfId="1175" xr:uid="{00000000-0005-0000-0000-000052070000}"/>
    <cellStyle name="Output 10 14" xfId="1250" xr:uid="{00000000-0005-0000-0000-000053070000}"/>
    <cellStyle name="Output 10 15" xfId="1328" xr:uid="{00000000-0005-0000-0000-000054070000}"/>
    <cellStyle name="Output 10 16" xfId="1409" xr:uid="{00000000-0005-0000-0000-000055070000}"/>
    <cellStyle name="Output 10 17" xfId="1487" xr:uid="{00000000-0005-0000-0000-000056070000}"/>
    <cellStyle name="Output 10 18" xfId="1566" xr:uid="{00000000-0005-0000-0000-000057070000}"/>
    <cellStyle name="Output 10 19" xfId="1644" xr:uid="{00000000-0005-0000-0000-000058070000}"/>
    <cellStyle name="Output 10 2" xfId="239" xr:uid="{00000000-0005-0000-0000-000059070000}"/>
    <cellStyle name="Output 10 20" xfId="1716" xr:uid="{00000000-0005-0000-0000-00005A070000}"/>
    <cellStyle name="Output 10 21" xfId="1789" xr:uid="{00000000-0005-0000-0000-00005B070000}"/>
    <cellStyle name="Output 10 22" xfId="1917" xr:uid="{00000000-0005-0000-0000-00005C070000}"/>
    <cellStyle name="Output 10 23" xfId="1983" xr:uid="{00000000-0005-0000-0000-00005D070000}"/>
    <cellStyle name="Output 10 24" xfId="2115" xr:uid="{00000000-0005-0000-0000-00005E070000}"/>
    <cellStyle name="Output 10 25" xfId="2211" xr:uid="{00000000-0005-0000-0000-00005F070000}"/>
    <cellStyle name="Output 10 26" xfId="2195" xr:uid="{00000000-0005-0000-0000-000060070000}"/>
    <cellStyle name="Output 10 27" xfId="2385" xr:uid="{00000000-0005-0000-0000-000061070000}"/>
    <cellStyle name="Output 10 28" xfId="2465" xr:uid="{00000000-0005-0000-0000-000062070000}"/>
    <cellStyle name="Output 10 29" xfId="2545" xr:uid="{00000000-0005-0000-0000-000063070000}"/>
    <cellStyle name="Output 10 3" xfId="3" xr:uid="{00000000-0005-0000-0000-000064070000}"/>
    <cellStyle name="Output 10 30" xfId="2626" xr:uid="{00000000-0005-0000-0000-000065070000}"/>
    <cellStyle name="Output 10 31" xfId="2569" xr:uid="{00000000-0005-0000-0000-000066070000}"/>
    <cellStyle name="Output 10 32" xfId="2751" xr:uid="{00000000-0005-0000-0000-000067070000}"/>
    <cellStyle name="Output 10 4" xfId="216" xr:uid="{00000000-0005-0000-0000-000068070000}"/>
    <cellStyle name="Output 10 5" xfId="495" xr:uid="{00000000-0005-0000-0000-000069070000}"/>
    <cellStyle name="Output 10 6" xfId="614" xr:uid="{00000000-0005-0000-0000-00006A070000}"/>
    <cellStyle name="Output 10 7" xfId="694" xr:uid="{00000000-0005-0000-0000-00006B070000}"/>
    <cellStyle name="Output 10 8" xfId="773" xr:uid="{00000000-0005-0000-0000-00006C070000}"/>
    <cellStyle name="Output 10 9" xfId="854" xr:uid="{00000000-0005-0000-0000-00006D070000}"/>
    <cellStyle name="Output 11" xfId="120" xr:uid="{00000000-0005-0000-0000-00006E070000}"/>
    <cellStyle name="Output 11 10" xfId="945" xr:uid="{00000000-0005-0000-0000-00006F070000}"/>
    <cellStyle name="Output 11 11" xfId="1028" xr:uid="{00000000-0005-0000-0000-000070070000}"/>
    <cellStyle name="Output 11 12" xfId="1107" xr:uid="{00000000-0005-0000-0000-000071070000}"/>
    <cellStyle name="Output 11 13" xfId="1184" xr:uid="{00000000-0005-0000-0000-000072070000}"/>
    <cellStyle name="Output 11 14" xfId="1260" xr:uid="{00000000-0005-0000-0000-000073070000}"/>
    <cellStyle name="Output 11 15" xfId="1338" xr:uid="{00000000-0005-0000-0000-000074070000}"/>
    <cellStyle name="Output 11 16" xfId="1419" xr:uid="{00000000-0005-0000-0000-000075070000}"/>
    <cellStyle name="Output 11 17" xfId="1497" xr:uid="{00000000-0005-0000-0000-000076070000}"/>
    <cellStyle name="Output 11 18" xfId="1576" xr:uid="{00000000-0005-0000-0000-000077070000}"/>
    <cellStyle name="Output 11 19" xfId="1653" xr:uid="{00000000-0005-0000-0000-000078070000}"/>
    <cellStyle name="Output 11 2" xfId="250" xr:uid="{00000000-0005-0000-0000-000079070000}"/>
    <cellStyle name="Output 11 20" xfId="1725" xr:uid="{00000000-0005-0000-0000-00007A070000}"/>
    <cellStyle name="Output 11 21" xfId="1798" xr:uid="{00000000-0005-0000-0000-00007B070000}"/>
    <cellStyle name="Output 11 22" xfId="1928" xr:uid="{00000000-0005-0000-0000-00007C070000}"/>
    <cellStyle name="Output 11 23" xfId="1943" xr:uid="{00000000-0005-0000-0000-00007D070000}"/>
    <cellStyle name="Output 11 24" xfId="2124" xr:uid="{00000000-0005-0000-0000-00007E070000}"/>
    <cellStyle name="Output 11 25" xfId="2180" xr:uid="{00000000-0005-0000-0000-00007F070000}"/>
    <cellStyle name="Output 11 26" xfId="2224" xr:uid="{00000000-0005-0000-0000-000080070000}"/>
    <cellStyle name="Output 11 27" xfId="2395" xr:uid="{00000000-0005-0000-0000-000081070000}"/>
    <cellStyle name="Output 11 28" xfId="2476" xr:uid="{00000000-0005-0000-0000-000082070000}"/>
    <cellStyle name="Output 11 29" xfId="2554" xr:uid="{00000000-0005-0000-0000-000083070000}"/>
    <cellStyle name="Output 11 3" xfId="165" xr:uid="{00000000-0005-0000-0000-000084070000}"/>
    <cellStyle name="Output 11 30" xfId="2637" xr:uid="{00000000-0005-0000-0000-000085070000}"/>
    <cellStyle name="Output 11 31" xfId="2312" xr:uid="{00000000-0005-0000-0000-000086070000}"/>
    <cellStyle name="Output 11 32" xfId="2760" xr:uid="{00000000-0005-0000-0000-000087070000}"/>
    <cellStyle name="Output 11 4" xfId="353" xr:uid="{00000000-0005-0000-0000-000088070000}"/>
    <cellStyle name="Output 11 5" xfId="301" xr:uid="{00000000-0005-0000-0000-000089070000}"/>
    <cellStyle name="Output 11 6" xfId="625" xr:uid="{00000000-0005-0000-0000-00008A070000}"/>
    <cellStyle name="Output 11 7" xfId="705" xr:uid="{00000000-0005-0000-0000-00008B070000}"/>
    <cellStyle name="Output 11 8" xfId="784" xr:uid="{00000000-0005-0000-0000-00008C070000}"/>
    <cellStyle name="Output 11 9" xfId="865" xr:uid="{00000000-0005-0000-0000-00008D070000}"/>
    <cellStyle name="Output 12" xfId="115" xr:uid="{00000000-0005-0000-0000-00008E070000}"/>
    <cellStyle name="Output 12 10" xfId="940" xr:uid="{00000000-0005-0000-0000-00008F070000}"/>
    <cellStyle name="Output 12 11" xfId="1023" xr:uid="{00000000-0005-0000-0000-000090070000}"/>
    <cellStyle name="Output 12 12" xfId="1102" xr:uid="{00000000-0005-0000-0000-000091070000}"/>
    <cellStyle name="Output 12 13" xfId="1179" xr:uid="{00000000-0005-0000-0000-000092070000}"/>
    <cellStyle name="Output 12 14" xfId="1255" xr:uid="{00000000-0005-0000-0000-000093070000}"/>
    <cellStyle name="Output 12 15" xfId="1333" xr:uid="{00000000-0005-0000-0000-000094070000}"/>
    <cellStyle name="Output 12 16" xfId="1414" xr:uid="{00000000-0005-0000-0000-000095070000}"/>
    <cellStyle name="Output 12 17" xfId="1492" xr:uid="{00000000-0005-0000-0000-000096070000}"/>
    <cellStyle name="Output 12 18" xfId="1571" xr:uid="{00000000-0005-0000-0000-000097070000}"/>
    <cellStyle name="Output 12 19" xfId="1648" xr:uid="{00000000-0005-0000-0000-000098070000}"/>
    <cellStyle name="Output 12 2" xfId="245" xr:uid="{00000000-0005-0000-0000-000099070000}"/>
    <cellStyle name="Output 12 20" xfId="1720" xr:uid="{00000000-0005-0000-0000-00009A070000}"/>
    <cellStyle name="Output 12 21" xfId="1793" xr:uid="{00000000-0005-0000-0000-00009B070000}"/>
    <cellStyle name="Output 12 22" xfId="1923" xr:uid="{00000000-0005-0000-0000-00009C070000}"/>
    <cellStyle name="Output 12 23" xfId="1969" xr:uid="{00000000-0005-0000-0000-00009D070000}"/>
    <cellStyle name="Output 12 24" xfId="2119" xr:uid="{00000000-0005-0000-0000-00009E070000}"/>
    <cellStyle name="Output 12 25" xfId="2161" xr:uid="{00000000-0005-0000-0000-00009F070000}"/>
    <cellStyle name="Output 12 26" xfId="2226" xr:uid="{00000000-0005-0000-0000-0000A0070000}"/>
    <cellStyle name="Output 12 27" xfId="2390" xr:uid="{00000000-0005-0000-0000-0000A1070000}"/>
    <cellStyle name="Output 12 28" xfId="2471" xr:uid="{00000000-0005-0000-0000-0000A2070000}"/>
    <cellStyle name="Output 12 29" xfId="2549" xr:uid="{00000000-0005-0000-0000-0000A3070000}"/>
    <cellStyle name="Output 12 3" xfId="287" xr:uid="{00000000-0005-0000-0000-0000A4070000}"/>
    <cellStyle name="Output 12 30" xfId="2632" xr:uid="{00000000-0005-0000-0000-0000A5070000}"/>
    <cellStyle name="Output 12 31" xfId="2261" xr:uid="{00000000-0005-0000-0000-0000A6070000}"/>
    <cellStyle name="Output 12 32" xfId="2755" xr:uid="{00000000-0005-0000-0000-0000A7070000}"/>
    <cellStyle name="Output 12 4" xfId="399" xr:uid="{00000000-0005-0000-0000-0000A8070000}"/>
    <cellStyle name="Output 12 5" xfId="379" xr:uid="{00000000-0005-0000-0000-0000A9070000}"/>
    <cellStyle name="Output 12 6" xfId="620" xr:uid="{00000000-0005-0000-0000-0000AA070000}"/>
    <cellStyle name="Output 12 7" xfId="700" xr:uid="{00000000-0005-0000-0000-0000AB070000}"/>
    <cellStyle name="Output 12 8" xfId="779" xr:uid="{00000000-0005-0000-0000-0000AC070000}"/>
    <cellStyle name="Output 12 9" xfId="860" xr:uid="{00000000-0005-0000-0000-0000AD070000}"/>
    <cellStyle name="Output 13" xfId="132" xr:uid="{00000000-0005-0000-0000-0000AE070000}"/>
    <cellStyle name="Output 13 10" xfId="956" xr:uid="{00000000-0005-0000-0000-0000AF070000}"/>
    <cellStyle name="Output 13 11" xfId="1039" xr:uid="{00000000-0005-0000-0000-0000B0070000}"/>
    <cellStyle name="Output 13 12" xfId="1118" xr:uid="{00000000-0005-0000-0000-0000B1070000}"/>
    <cellStyle name="Output 13 13" xfId="1195" xr:uid="{00000000-0005-0000-0000-0000B2070000}"/>
    <cellStyle name="Output 13 14" xfId="1271" xr:uid="{00000000-0005-0000-0000-0000B3070000}"/>
    <cellStyle name="Output 13 15" xfId="1349" xr:uid="{00000000-0005-0000-0000-0000B4070000}"/>
    <cellStyle name="Output 13 16" xfId="1430" xr:uid="{00000000-0005-0000-0000-0000B5070000}"/>
    <cellStyle name="Output 13 17" xfId="1508" xr:uid="{00000000-0005-0000-0000-0000B6070000}"/>
    <cellStyle name="Output 13 18" xfId="1587" xr:uid="{00000000-0005-0000-0000-0000B7070000}"/>
    <cellStyle name="Output 13 19" xfId="1665" xr:uid="{00000000-0005-0000-0000-0000B8070000}"/>
    <cellStyle name="Output 13 2" xfId="262" xr:uid="{00000000-0005-0000-0000-0000B9070000}"/>
    <cellStyle name="Output 13 20" xfId="1735" xr:uid="{00000000-0005-0000-0000-0000BA070000}"/>
    <cellStyle name="Output 13 21" xfId="1808" xr:uid="{00000000-0005-0000-0000-0000BB070000}"/>
    <cellStyle name="Output 13 22" xfId="1940" xr:uid="{00000000-0005-0000-0000-0000BC070000}"/>
    <cellStyle name="Output 13 23" xfId="1856" xr:uid="{00000000-0005-0000-0000-0000BD070000}"/>
    <cellStyle name="Output 13 24" xfId="2136" xr:uid="{00000000-0005-0000-0000-0000BE070000}"/>
    <cellStyle name="Output 13 25" xfId="2185" xr:uid="{00000000-0005-0000-0000-0000BF070000}"/>
    <cellStyle name="Output 13 26" xfId="2302" xr:uid="{00000000-0005-0000-0000-0000C0070000}"/>
    <cellStyle name="Output 13 27" xfId="2407" xr:uid="{00000000-0005-0000-0000-0000C1070000}"/>
    <cellStyle name="Output 13 28" xfId="2488" xr:uid="{00000000-0005-0000-0000-0000C2070000}"/>
    <cellStyle name="Output 13 29" xfId="2565" xr:uid="{00000000-0005-0000-0000-0000C3070000}"/>
    <cellStyle name="Output 13 3" xfId="304" xr:uid="{00000000-0005-0000-0000-0000C4070000}"/>
    <cellStyle name="Output 13 30" xfId="2649" xr:uid="{00000000-0005-0000-0000-0000C5070000}"/>
    <cellStyle name="Output 13 31" xfId="2585" xr:uid="{00000000-0005-0000-0000-0000C6070000}"/>
    <cellStyle name="Output 13 32" xfId="2770" xr:uid="{00000000-0005-0000-0000-0000C7070000}"/>
    <cellStyle name="Output 13 4" xfId="406" xr:uid="{00000000-0005-0000-0000-0000C8070000}"/>
    <cellStyle name="Output 13 5" xfId="318" xr:uid="{00000000-0005-0000-0000-0000C9070000}"/>
    <cellStyle name="Output 13 6" xfId="636" xr:uid="{00000000-0005-0000-0000-0000CA070000}"/>
    <cellStyle name="Output 13 7" xfId="717" xr:uid="{00000000-0005-0000-0000-0000CB070000}"/>
    <cellStyle name="Output 13 8" xfId="796" xr:uid="{00000000-0005-0000-0000-0000CC070000}"/>
    <cellStyle name="Output 13 9" xfId="877" xr:uid="{00000000-0005-0000-0000-0000CD070000}"/>
    <cellStyle name="Output 14" xfId="130" xr:uid="{00000000-0005-0000-0000-0000CE070000}"/>
    <cellStyle name="Output 14 10" xfId="954" xr:uid="{00000000-0005-0000-0000-0000CF070000}"/>
    <cellStyle name="Output 14 11" xfId="1037" xr:uid="{00000000-0005-0000-0000-0000D0070000}"/>
    <cellStyle name="Output 14 12" xfId="1116" xr:uid="{00000000-0005-0000-0000-0000D1070000}"/>
    <cellStyle name="Output 14 13" xfId="1193" xr:uid="{00000000-0005-0000-0000-0000D2070000}"/>
    <cellStyle name="Output 14 14" xfId="1269" xr:uid="{00000000-0005-0000-0000-0000D3070000}"/>
    <cellStyle name="Output 14 15" xfId="1347" xr:uid="{00000000-0005-0000-0000-0000D4070000}"/>
    <cellStyle name="Output 14 16" xfId="1428" xr:uid="{00000000-0005-0000-0000-0000D5070000}"/>
    <cellStyle name="Output 14 17" xfId="1506" xr:uid="{00000000-0005-0000-0000-0000D6070000}"/>
    <cellStyle name="Output 14 18" xfId="1585" xr:uid="{00000000-0005-0000-0000-0000D7070000}"/>
    <cellStyle name="Output 14 19" xfId="1663" xr:uid="{00000000-0005-0000-0000-0000D8070000}"/>
    <cellStyle name="Output 14 2" xfId="260" xr:uid="{00000000-0005-0000-0000-0000D9070000}"/>
    <cellStyle name="Output 14 20" xfId="1733" xr:uid="{00000000-0005-0000-0000-0000DA070000}"/>
    <cellStyle name="Output 14 21" xfId="1806" xr:uid="{00000000-0005-0000-0000-0000DB070000}"/>
    <cellStyle name="Output 14 22" xfId="1938" xr:uid="{00000000-0005-0000-0000-0000DC070000}"/>
    <cellStyle name="Output 14 23" xfId="1816" xr:uid="{00000000-0005-0000-0000-0000DD070000}"/>
    <cellStyle name="Output 14 24" xfId="2134" xr:uid="{00000000-0005-0000-0000-0000DE070000}"/>
    <cellStyle name="Output 14 25" xfId="2172" xr:uid="{00000000-0005-0000-0000-0000DF070000}"/>
    <cellStyle name="Output 14 26" xfId="2300" xr:uid="{00000000-0005-0000-0000-0000E0070000}"/>
    <cellStyle name="Output 14 27" xfId="2405" xr:uid="{00000000-0005-0000-0000-0000E1070000}"/>
    <cellStyle name="Output 14 28" xfId="2486" xr:uid="{00000000-0005-0000-0000-0000E2070000}"/>
    <cellStyle name="Output 14 29" xfId="2563" xr:uid="{00000000-0005-0000-0000-0000E3070000}"/>
    <cellStyle name="Output 14 3" xfId="286" xr:uid="{00000000-0005-0000-0000-0000E4070000}"/>
    <cellStyle name="Output 14 30" xfId="2647" xr:uid="{00000000-0005-0000-0000-0000E5070000}"/>
    <cellStyle name="Output 14 31" xfId="2641" xr:uid="{00000000-0005-0000-0000-0000E6070000}"/>
    <cellStyle name="Output 14 32" xfId="2768" xr:uid="{00000000-0005-0000-0000-0000E7070000}"/>
    <cellStyle name="Output 14 4" xfId="390" xr:uid="{00000000-0005-0000-0000-0000E8070000}"/>
    <cellStyle name="Output 14 5" xfId="322" xr:uid="{00000000-0005-0000-0000-0000E9070000}"/>
    <cellStyle name="Output 14 6" xfId="634" xr:uid="{00000000-0005-0000-0000-0000EA070000}"/>
    <cellStyle name="Output 14 7" xfId="715" xr:uid="{00000000-0005-0000-0000-0000EB070000}"/>
    <cellStyle name="Output 14 8" xfId="794" xr:uid="{00000000-0005-0000-0000-0000EC070000}"/>
    <cellStyle name="Output 14 9" xfId="875" xr:uid="{00000000-0005-0000-0000-0000ED070000}"/>
    <cellStyle name="Output 15" xfId="44" xr:uid="{00000000-0005-0000-0000-0000EE070000}"/>
    <cellStyle name="Output 16" xfId="176" xr:uid="{00000000-0005-0000-0000-0000EF070000}"/>
    <cellStyle name="Output 17" xfId="341" xr:uid="{00000000-0005-0000-0000-0000F0070000}"/>
    <cellStyle name="Output 18" xfId="350" xr:uid="{00000000-0005-0000-0000-0000F1070000}"/>
    <cellStyle name="Output 19" xfId="439" xr:uid="{00000000-0005-0000-0000-0000F2070000}"/>
    <cellStyle name="Output 2" xfId="54" xr:uid="{00000000-0005-0000-0000-0000F3070000}"/>
    <cellStyle name="Output 2 10" xfId="774" xr:uid="{00000000-0005-0000-0000-0000F4070000}"/>
    <cellStyle name="Output 2 11" xfId="963" xr:uid="{00000000-0005-0000-0000-0000F5070000}"/>
    <cellStyle name="Output 2 12" xfId="937" xr:uid="{00000000-0005-0000-0000-0000F6070000}"/>
    <cellStyle name="Output 2 13" xfId="1042" xr:uid="{00000000-0005-0000-0000-0000F7070000}"/>
    <cellStyle name="Output 2 14" xfId="1097" xr:uid="{00000000-0005-0000-0000-0000F8070000}"/>
    <cellStyle name="Output 2 15" xfId="1198" xr:uid="{00000000-0005-0000-0000-0000F9070000}"/>
    <cellStyle name="Output 2 16" xfId="1355" xr:uid="{00000000-0005-0000-0000-0000FA070000}"/>
    <cellStyle name="Output 2 17" xfId="1341" xr:uid="{00000000-0005-0000-0000-0000FB070000}"/>
    <cellStyle name="Output 2 18" xfId="1514" xr:uid="{00000000-0005-0000-0000-0000FC070000}"/>
    <cellStyle name="Output 2 19" xfId="1500" xr:uid="{00000000-0005-0000-0000-0000FD070000}"/>
    <cellStyle name="Output 2 2" xfId="184" xr:uid="{00000000-0005-0000-0000-0000FE070000}"/>
    <cellStyle name="Output 2 20" xfId="1567" xr:uid="{00000000-0005-0000-0000-0000FF070000}"/>
    <cellStyle name="Output 2 21" xfId="1099" xr:uid="{00000000-0005-0000-0000-000000080000}"/>
    <cellStyle name="Output 2 22" xfId="1862" xr:uid="{00000000-0005-0000-0000-000001080000}"/>
    <cellStyle name="Output 2 23" xfId="2014" xr:uid="{00000000-0005-0000-0000-000002080000}"/>
    <cellStyle name="Output 2 24" xfId="2058" xr:uid="{00000000-0005-0000-0000-000003080000}"/>
    <cellStyle name="Output 2 25" xfId="2221" xr:uid="{00000000-0005-0000-0000-000004080000}"/>
    <cellStyle name="Output 2 26" xfId="2269" xr:uid="{00000000-0005-0000-0000-000005080000}"/>
    <cellStyle name="Output 2 27" xfId="2325" xr:uid="{00000000-0005-0000-0000-000006080000}"/>
    <cellStyle name="Output 2 28" xfId="2333" xr:uid="{00000000-0005-0000-0000-000007080000}"/>
    <cellStyle name="Output 2 29" xfId="2410" xr:uid="{00000000-0005-0000-0000-000008080000}"/>
    <cellStyle name="Output 2 3" xfId="351" xr:uid="{00000000-0005-0000-0000-000009080000}"/>
    <cellStyle name="Output 2 30" xfId="2571" xr:uid="{00000000-0005-0000-0000-00000A080000}"/>
    <cellStyle name="Output 2 31" xfId="2701" xr:uid="{00000000-0005-0000-0000-00000B080000}"/>
    <cellStyle name="Output 2 32" xfId="2657" xr:uid="{00000000-0005-0000-0000-00000C080000}"/>
    <cellStyle name="Output 2 4" xfId="349" xr:uid="{00000000-0005-0000-0000-00000D080000}"/>
    <cellStyle name="Output 2 5" xfId="485" xr:uid="{00000000-0005-0000-0000-00000E080000}"/>
    <cellStyle name="Output 2 6" xfId="459" xr:uid="{00000000-0005-0000-0000-00000F080000}"/>
    <cellStyle name="Output 2 7" xfId="523" xr:uid="{00000000-0005-0000-0000-000010080000}"/>
    <cellStyle name="Output 2 8" xfId="642" xr:uid="{00000000-0005-0000-0000-000011080000}"/>
    <cellStyle name="Output 2 9" xfId="671" xr:uid="{00000000-0005-0000-0000-000012080000}"/>
    <cellStyle name="Output 20" xfId="514" xr:uid="{00000000-0005-0000-0000-000013080000}"/>
    <cellStyle name="Output 21" xfId="452" xr:uid="{00000000-0005-0000-0000-000014080000}"/>
    <cellStyle name="Output 22" xfId="572" xr:uid="{00000000-0005-0000-0000-000015080000}"/>
    <cellStyle name="Output 23" xfId="578" xr:uid="{00000000-0005-0000-0000-000016080000}"/>
    <cellStyle name="Output 24" xfId="461" xr:uid="{00000000-0005-0000-0000-000017080000}"/>
    <cellStyle name="Output 25" xfId="592" xr:uid="{00000000-0005-0000-0000-000018080000}"/>
    <cellStyle name="Output 26" xfId="882" xr:uid="{00000000-0005-0000-0000-000019080000}"/>
    <cellStyle name="Output 27" xfId="585" xr:uid="{00000000-0005-0000-0000-00001A080000}"/>
    <cellStyle name="Output 28" xfId="475" xr:uid="{00000000-0005-0000-0000-00001B080000}"/>
    <cellStyle name="Output 29" xfId="501" xr:uid="{00000000-0005-0000-0000-00001C080000}"/>
    <cellStyle name="Output 3" xfId="72" xr:uid="{00000000-0005-0000-0000-00001D080000}"/>
    <cellStyle name="Output 3 10" xfId="897" xr:uid="{00000000-0005-0000-0000-00001E080000}"/>
    <cellStyle name="Output 3 11" xfId="981" xr:uid="{00000000-0005-0000-0000-00001F080000}"/>
    <cellStyle name="Output 3 12" xfId="1059" xr:uid="{00000000-0005-0000-0000-000020080000}"/>
    <cellStyle name="Output 3 13" xfId="1138" xr:uid="{00000000-0005-0000-0000-000021080000}"/>
    <cellStyle name="Output 3 14" xfId="1213" xr:uid="{00000000-0005-0000-0000-000022080000}"/>
    <cellStyle name="Output 3 15" xfId="1292" xr:uid="{00000000-0005-0000-0000-000023080000}"/>
    <cellStyle name="Output 3 16" xfId="1373" xr:uid="{00000000-0005-0000-0000-000024080000}"/>
    <cellStyle name="Output 3 17" xfId="1451" xr:uid="{00000000-0005-0000-0000-000025080000}"/>
    <cellStyle name="Output 3 18" xfId="1530" xr:uid="{00000000-0005-0000-0000-000026080000}"/>
    <cellStyle name="Output 3 19" xfId="1608" xr:uid="{00000000-0005-0000-0000-000027080000}"/>
    <cellStyle name="Output 3 2" xfId="202" xr:uid="{00000000-0005-0000-0000-000028080000}"/>
    <cellStyle name="Output 3 20" xfId="1681" xr:uid="{00000000-0005-0000-0000-000029080000}"/>
    <cellStyle name="Output 3 21" xfId="1754" xr:uid="{00000000-0005-0000-0000-00002A080000}"/>
    <cellStyle name="Output 3 22" xfId="1880" xr:uid="{00000000-0005-0000-0000-00002B080000}"/>
    <cellStyle name="Output 3 23" xfId="1843" xr:uid="{00000000-0005-0000-0000-00002C080000}"/>
    <cellStyle name="Output 3 24" xfId="2078" xr:uid="{00000000-0005-0000-0000-00002D080000}"/>
    <cellStyle name="Output 3 25" xfId="2032" xr:uid="{00000000-0005-0000-0000-00002E080000}"/>
    <cellStyle name="Output 3 26" xfId="2241" xr:uid="{00000000-0005-0000-0000-00002F080000}"/>
    <cellStyle name="Output 3 27" xfId="2254" xr:uid="{00000000-0005-0000-0000-000030080000}"/>
    <cellStyle name="Output 3 28" xfId="2428" xr:uid="{00000000-0005-0000-0000-000031080000}"/>
    <cellStyle name="Output 3 29" xfId="2508" xr:uid="{00000000-0005-0000-0000-000032080000}"/>
    <cellStyle name="Output 3 3" xfId="348" xr:uid="{00000000-0005-0000-0000-000033080000}"/>
    <cellStyle name="Output 3 30" xfId="2589" xr:uid="{00000000-0005-0000-0000-000034080000}"/>
    <cellStyle name="Output 3 31" xfId="2386" xr:uid="{00000000-0005-0000-0000-000035080000}"/>
    <cellStyle name="Output 3 32" xfId="2716" xr:uid="{00000000-0005-0000-0000-000036080000}"/>
    <cellStyle name="Output 3 4" xfId="365" xr:uid="{00000000-0005-0000-0000-000037080000}"/>
    <cellStyle name="Output 3 5" xfId="265" xr:uid="{00000000-0005-0000-0000-000038080000}"/>
    <cellStyle name="Output 3 6" xfId="554" xr:uid="{00000000-0005-0000-0000-000039080000}"/>
    <cellStyle name="Output 3 7" xfId="657" xr:uid="{00000000-0005-0000-0000-00003A080000}"/>
    <cellStyle name="Output 3 8" xfId="737" xr:uid="{00000000-0005-0000-0000-00003B080000}"/>
    <cellStyle name="Output 3 9" xfId="817" xr:uid="{00000000-0005-0000-0000-00003C080000}"/>
    <cellStyle name="Output 30" xfId="1019" xr:uid="{00000000-0005-0000-0000-00003D080000}"/>
    <cellStyle name="Output 31" xfId="1263" xr:uid="{00000000-0005-0000-0000-00003E080000}"/>
    <cellStyle name="Output 32" xfId="697" xr:uid="{00000000-0005-0000-0000-00003F080000}"/>
    <cellStyle name="Output 33" xfId="1422" xr:uid="{00000000-0005-0000-0000-000040080000}"/>
    <cellStyle name="Output 34" xfId="557" xr:uid="{00000000-0005-0000-0000-000041080000}"/>
    <cellStyle name="Output 35" xfId="1370" xr:uid="{00000000-0005-0000-0000-000042080000}"/>
    <cellStyle name="Output 36" xfId="1623" xr:uid="{00000000-0005-0000-0000-000043080000}"/>
    <cellStyle name="Output 37" xfId="1852" xr:uid="{00000000-0005-0000-0000-000044080000}"/>
    <cellStyle name="Output 38" xfId="1959" xr:uid="{00000000-0005-0000-0000-000045080000}"/>
    <cellStyle name="Output 39" xfId="1953" xr:uid="{00000000-0005-0000-0000-000046080000}"/>
    <cellStyle name="Output 4" xfId="61" xr:uid="{00000000-0005-0000-0000-000047080000}"/>
    <cellStyle name="Output 4 10" xfId="886" xr:uid="{00000000-0005-0000-0000-000048080000}"/>
    <cellStyle name="Output 4 11" xfId="970" xr:uid="{00000000-0005-0000-0000-000049080000}"/>
    <cellStyle name="Output 4 12" xfId="1048" xr:uid="{00000000-0005-0000-0000-00004A080000}"/>
    <cellStyle name="Output 4 13" xfId="1129" xr:uid="{00000000-0005-0000-0000-00004B080000}"/>
    <cellStyle name="Output 4 14" xfId="1203" xr:uid="{00000000-0005-0000-0000-00004C080000}"/>
    <cellStyle name="Output 4 15" xfId="1281" xr:uid="{00000000-0005-0000-0000-00004D080000}"/>
    <cellStyle name="Output 4 16" xfId="1362" xr:uid="{00000000-0005-0000-0000-00004E080000}"/>
    <cellStyle name="Output 4 17" xfId="1440" xr:uid="{00000000-0005-0000-0000-00004F080000}"/>
    <cellStyle name="Output 4 18" xfId="1521" xr:uid="{00000000-0005-0000-0000-000050080000}"/>
    <cellStyle name="Output 4 19" xfId="1598" xr:uid="{00000000-0005-0000-0000-000051080000}"/>
    <cellStyle name="Output 4 2" xfId="191" xr:uid="{00000000-0005-0000-0000-000052080000}"/>
    <cellStyle name="Output 4 20" xfId="1672" xr:uid="{00000000-0005-0000-0000-000053080000}"/>
    <cellStyle name="Output 4 21" xfId="1745" xr:uid="{00000000-0005-0000-0000-000054080000}"/>
    <cellStyle name="Output 4 22" xfId="1869" xr:uid="{00000000-0005-0000-0000-000055080000}"/>
    <cellStyle name="Output 4 23" xfId="1965" xr:uid="{00000000-0005-0000-0000-000056080000}"/>
    <cellStyle name="Output 4 24" xfId="1876" xr:uid="{00000000-0005-0000-0000-000057080000}"/>
    <cellStyle name="Output 4 25" xfId="2094" xr:uid="{00000000-0005-0000-0000-000058080000}"/>
    <cellStyle name="Output 4 26" xfId="2234" xr:uid="{00000000-0005-0000-0000-000059080000}"/>
    <cellStyle name="Output 4 27" xfId="2265" xr:uid="{00000000-0005-0000-0000-00005A080000}"/>
    <cellStyle name="Output 4 28" xfId="2418" xr:uid="{00000000-0005-0000-0000-00005B080000}"/>
    <cellStyle name="Output 4 29" xfId="2498" xr:uid="{00000000-0005-0000-0000-00005C080000}"/>
    <cellStyle name="Output 4 3" xfId="359" xr:uid="{00000000-0005-0000-0000-00005D080000}"/>
    <cellStyle name="Output 4 30" xfId="2578" xr:uid="{00000000-0005-0000-0000-00005E080000}"/>
    <cellStyle name="Output 4 31" xfId="2705" xr:uid="{00000000-0005-0000-0000-00005F080000}"/>
    <cellStyle name="Output 4 32" xfId="2707" xr:uid="{00000000-0005-0000-0000-000060080000}"/>
    <cellStyle name="Output 4 4" xfId="315" xr:uid="{00000000-0005-0000-0000-000061080000}"/>
    <cellStyle name="Output 4 5" xfId="503" xr:uid="{00000000-0005-0000-0000-000062080000}"/>
    <cellStyle name="Output 4 6" xfId="579" xr:uid="{00000000-0005-0000-0000-000063080000}"/>
    <cellStyle name="Output 4 7" xfId="646" xr:uid="{00000000-0005-0000-0000-000064080000}"/>
    <cellStyle name="Output 4 8" xfId="727" xr:uid="{00000000-0005-0000-0000-000065080000}"/>
    <cellStyle name="Output 4 9" xfId="807" xr:uid="{00000000-0005-0000-0000-000066080000}"/>
    <cellStyle name="Output 40" xfId="2033" xr:uid="{00000000-0005-0000-0000-000067080000}"/>
    <cellStyle name="Output 41" xfId="2038" xr:uid="{00000000-0005-0000-0000-000068080000}"/>
    <cellStyle name="Output 42" xfId="2055" xr:uid="{00000000-0005-0000-0000-000069080000}"/>
    <cellStyle name="Output 43" xfId="2230" xr:uid="{00000000-0005-0000-0000-00006A080000}"/>
    <cellStyle name="Output 44" xfId="2377" xr:uid="{00000000-0005-0000-0000-00006B080000}"/>
    <cellStyle name="Output 45" xfId="1932" xr:uid="{00000000-0005-0000-0000-00006C080000}"/>
    <cellStyle name="Output 46" xfId="2352" xr:uid="{00000000-0005-0000-0000-00006D080000}"/>
    <cellStyle name="Output 47" xfId="2480" xr:uid="{00000000-0005-0000-0000-00006E080000}"/>
    <cellStyle name="Output 48" xfId="2658" xr:uid="{00000000-0005-0000-0000-00006F080000}"/>
    <cellStyle name="Output 49" xfId="2684" xr:uid="{00000000-0005-0000-0000-000070080000}"/>
    <cellStyle name="Output 5" xfId="84" xr:uid="{00000000-0005-0000-0000-000071080000}"/>
    <cellStyle name="Output 5 10" xfId="909" xr:uid="{00000000-0005-0000-0000-000072080000}"/>
    <cellStyle name="Output 5 11" xfId="993" xr:uid="{00000000-0005-0000-0000-000073080000}"/>
    <cellStyle name="Output 5 12" xfId="1071" xr:uid="{00000000-0005-0000-0000-000074080000}"/>
    <cellStyle name="Output 5 13" xfId="1150" xr:uid="{00000000-0005-0000-0000-000075080000}"/>
    <cellStyle name="Output 5 14" xfId="1225" xr:uid="{00000000-0005-0000-0000-000076080000}"/>
    <cellStyle name="Output 5 15" xfId="1304" xr:uid="{00000000-0005-0000-0000-000077080000}"/>
    <cellStyle name="Output 5 16" xfId="1385" xr:uid="{00000000-0005-0000-0000-000078080000}"/>
    <cellStyle name="Output 5 17" xfId="1463" xr:uid="{00000000-0005-0000-0000-000079080000}"/>
    <cellStyle name="Output 5 18" xfId="1542" xr:uid="{00000000-0005-0000-0000-00007A080000}"/>
    <cellStyle name="Output 5 19" xfId="1620" xr:uid="{00000000-0005-0000-0000-00007B080000}"/>
    <cellStyle name="Output 5 2" xfId="214" xr:uid="{00000000-0005-0000-0000-00007C080000}"/>
    <cellStyle name="Output 5 20" xfId="1693" xr:uid="{00000000-0005-0000-0000-00007D080000}"/>
    <cellStyle name="Output 5 21" xfId="1766" xr:uid="{00000000-0005-0000-0000-00007E080000}"/>
    <cellStyle name="Output 5 22" xfId="1892" xr:uid="{00000000-0005-0000-0000-00007F080000}"/>
    <cellStyle name="Output 5 23" xfId="2054" xr:uid="{00000000-0005-0000-0000-000080080000}"/>
    <cellStyle name="Output 5 24" xfId="2090" xr:uid="{00000000-0005-0000-0000-000081080000}"/>
    <cellStyle name="Output 5 25" xfId="2186" xr:uid="{00000000-0005-0000-0000-000082080000}"/>
    <cellStyle name="Output 5 26" xfId="2182" xr:uid="{00000000-0005-0000-0000-000083080000}"/>
    <cellStyle name="Output 5 27" xfId="2370" xr:uid="{00000000-0005-0000-0000-000084080000}"/>
    <cellStyle name="Output 5 28" xfId="2440" xr:uid="{00000000-0005-0000-0000-000085080000}"/>
    <cellStyle name="Output 5 29" xfId="2520" xr:uid="{00000000-0005-0000-0000-000086080000}"/>
    <cellStyle name="Output 5 3" xfId="288" xr:uid="{00000000-0005-0000-0000-000087080000}"/>
    <cellStyle name="Output 5 30" xfId="2601" xr:uid="{00000000-0005-0000-0000-000088080000}"/>
    <cellStyle name="Output 5 31" xfId="2664" xr:uid="{00000000-0005-0000-0000-000089080000}"/>
    <cellStyle name="Output 5 32" xfId="2728" xr:uid="{00000000-0005-0000-0000-00008A080000}"/>
    <cellStyle name="Output 5 4" xfId="426" xr:uid="{00000000-0005-0000-0000-00008B080000}"/>
    <cellStyle name="Output 5 5" xfId="306" xr:uid="{00000000-0005-0000-0000-00008C080000}"/>
    <cellStyle name="Output 5 6" xfId="535" xr:uid="{00000000-0005-0000-0000-00008D080000}"/>
    <cellStyle name="Output 5 7" xfId="669" xr:uid="{00000000-0005-0000-0000-00008E080000}"/>
    <cellStyle name="Output 5 8" xfId="749" xr:uid="{00000000-0005-0000-0000-00008F080000}"/>
    <cellStyle name="Output 5 9" xfId="829" xr:uid="{00000000-0005-0000-0000-000090080000}"/>
    <cellStyle name="Output 50" xfId="2698" xr:uid="{00000000-0005-0000-0000-000091080000}"/>
    <cellStyle name="Output 6" xfId="79" xr:uid="{00000000-0005-0000-0000-000092080000}"/>
    <cellStyle name="Output 6 10" xfId="904" xr:uid="{00000000-0005-0000-0000-000093080000}"/>
    <cellStyle name="Output 6 11" xfId="988" xr:uid="{00000000-0005-0000-0000-000094080000}"/>
    <cellStyle name="Output 6 12" xfId="1066" xr:uid="{00000000-0005-0000-0000-000095080000}"/>
    <cellStyle name="Output 6 13" xfId="1145" xr:uid="{00000000-0005-0000-0000-000096080000}"/>
    <cellStyle name="Output 6 14" xfId="1220" xr:uid="{00000000-0005-0000-0000-000097080000}"/>
    <cellStyle name="Output 6 15" xfId="1299" xr:uid="{00000000-0005-0000-0000-000098080000}"/>
    <cellStyle name="Output 6 16" xfId="1380" xr:uid="{00000000-0005-0000-0000-000099080000}"/>
    <cellStyle name="Output 6 17" xfId="1458" xr:uid="{00000000-0005-0000-0000-00009A080000}"/>
    <cellStyle name="Output 6 18" xfId="1537" xr:uid="{00000000-0005-0000-0000-00009B080000}"/>
    <cellStyle name="Output 6 19" xfId="1615" xr:uid="{00000000-0005-0000-0000-00009C080000}"/>
    <cellStyle name="Output 6 2" xfId="209" xr:uid="{00000000-0005-0000-0000-00009D080000}"/>
    <cellStyle name="Output 6 20" xfId="1688" xr:uid="{00000000-0005-0000-0000-00009E080000}"/>
    <cellStyle name="Output 6 21" xfId="1761" xr:uid="{00000000-0005-0000-0000-00009F080000}"/>
    <cellStyle name="Output 6 22" xfId="1887" xr:uid="{00000000-0005-0000-0000-0000A0080000}"/>
    <cellStyle name="Output 6 23" xfId="1930" xr:uid="{00000000-0005-0000-0000-0000A1080000}"/>
    <cellStyle name="Output 6 24" xfId="2085" xr:uid="{00000000-0005-0000-0000-0000A2080000}"/>
    <cellStyle name="Output 6 25" xfId="2039" xr:uid="{00000000-0005-0000-0000-0000A3080000}"/>
    <cellStyle name="Output 6 26" xfId="2276" xr:uid="{00000000-0005-0000-0000-0000A4080000}"/>
    <cellStyle name="Output 6 27" xfId="2266" xr:uid="{00000000-0005-0000-0000-0000A5080000}"/>
    <cellStyle name="Output 6 28" xfId="2435" xr:uid="{00000000-0005-0000-0000-0000A6080000}"/>
    <cellStyle name="Output 6 29" xfId="2515" xr:uid="{00000000-0005-0000-0000-0000A7080000}"/>
    <cellStyle name="Output 6 3" xfId="340" xr:uid="{00000000-0005-0000-0000-0000A8080000}"/>
    <cellStyle name="Output 6 30" xfId="2596" xr:uid="{00000000-0005-0000-0000-0000A9080000}"/>
    <cellStyle name="Output 6 31" xfId="2681" xr:uid="{00000000-0005-0000-0000-0000AA080000}"/>
    <cellStyle name="Output 6 32" xfId="2723" xr:uid="{00000000-0005-0000-0000-0000AB080000}"/>
    <cellStyle name="Output 6 4" xfId="300" xr:uid="{00000000-0005-0000-0000-0000AC080000}"/>
    <cellStyle name="Output 6 5" xfId="473" xr:uid="{00000000-0005-0000-0000-0000AD080000}"/>
    <cellStyle name="Output 6 6" xfId="471" xr:uid="{00000000-0005-0000-0000-0000AE080000}"/>
    <cellStyle name="Output 6 7" xfId="664" xr:uid="{00000000-0005-0000-0000-0000AF080000}"/>
    <cellStyle name="Output 6 8" xfId="744" xr:uid="{00000000-0005-0000-0000-0000B0080000}"/>
    <cellStyle name="Output 6 9" xfId="824" xr:uid="{00000000-0005-0000-0000-0000B1080000}"/>
    <cellStyle name="Output 7" xfId="89" xr:uid="{00000000-0005-0000-0000-0000B2080000}"/>
    <cellStyle name="Output 7 10" xfId="914" xr:uid="{00000000-0005-0000-0000-0000B3080000}"/>
    <cellStyle name="Output 7 11" xfId="998" xr:uid="{00000000-0005-0000-0000-0000B4080000}"/>
    <cellStyle name="Output 7 12" xfId="1076" xr:uid="{00000000-0005-0000-0000-0000B5080000}"/>
    <cellStyle name="Output 7 13" xfId="1155" xr:uid="{00000000-0005-0000-0000-0000B6080000}"/>
    <cellStyle name="Output 7 14" xfId="1230" xr:uid="{00000000-0005-0000-0000-0000B7080000}"/>
    <cellStyle name="Output 7 15" xfId="1308" xr:uid="{00000000-0005-0000-0000-0000B8080000}"/>
    <cellStyle name="Output 7 16" xfId="1389" xr:uid="{00000000-0005-0000-0000-0000B9080000}"/>
    <cellStyle name="Output 7 17" xfId="1467" xr:uid="{00000000-0005-0000-0000-0000BA080000}"/>
    <cellStyle name="Output 7 18" xfId="1546" xr:uid="{00000000-0005-0000-0000-0000BB080000}"/>
    <cellStyle name="Output 7 19" xfId="1624" xr:uid="{00000000-0005-0000-0000-0000BC080000}"/>
    <cellStyle name="Output 7 2" xfId="219" xr:uid="{00000000-0005-0000-0000-0000BD080000}"/>
    <cellStyle name="Output 7 20" xfId="1696" xr:uid="{00000000-0005-0000-0000-0000BE080000}"/>
    <cellStyle name="Output 7 21" xfId="1769" xr:uid="{00000000-0005-0000-0000-0000BF080000}"/>
    <cellStyle name="Output 7 22" xfId="1897" xr:uid="{00000000-0005-0000-0000-0000C0080000}"/>
    <cellStyle name="Output 7 23" xfId="2003" xr:uid="{00000000-0005-0000-0000-0000C1080000}"/>
    <cellStyle name="Output 7 24" xfId="2095" xr:uid="{00000000-0005-0000-0000-0000C2080000}"/>
    <cellStyle name="Output 7 25" xfId="2160" xr:uid="{00000000-0005-0000-0000-0000C3080000}"/>
    <cellStyle name="Output 7 26" xfId="2190" xr:uid="{00000000-0005-0000-0000-0000C4080000}"/>
    <cellStyle name="Output 7 27" xfId="2358" xr:uid="{00000000-0005-0000-0000-0000C5080000}"/>
    <cellStyle name="Output 7 28" xfId="2445" xr:uid="{00000000-0005-0000-0000-0000C6080000}"/>
    <cellStyle name="Output 7 29" xfId="2525" xr:uid="{00000000-0005-0000-0000-0000C7080000}"/>
    <cellStyle name="Output 7 3" xfId="310" xr:uid="{00000000-0005-0000-0000-0000C8080000}"/>
    <cellStyle name="Output 7 30" xfId="2606" xr:uid="{00000000-0005-0000-0000-0000C9080000}"/>
    <cellStyle name="Output 7 31" xfId="2694" xr:uid="{00000000-0005-0000-0000-0000CA080000}"/>
    <cellStyle name="Output 7 32" xfId="2731" xr:uid="{00000000-0005-0000-0000-0000CB080000}"/>
    <cellStyle name="Output 7 4" xfId="375" xr:uid="{00000000-0005-0000-0000-0000CC080000}"/>
    <cellStyle name="Output 7 5" xfId="467" xr:uid="{00000000-0005-0000-0000-0000CD080000}"/>
    <cellStyle name="Output 7 6" xfId="434" xr:uid="{00000000-0005-0000-0000-0000CE080000}"/>
    <cellStyle name="Output 7 7" xfId="674" xr:uid="{00000000-0005-0000-0000-0000CF080000}"/>
    <cellStyle name="Output 7 8" xfId="753" xr:uid="{00000000-0005-0000-0000-0000D0080000}"/>
    <cellStyle name="Output 7 9" xfId="834" xr:uid="{00000000-0005-0000-0000-0000D1080000}"/>
    <cellStyle name="Output 8" xfId="106" xr:uid="{00000000-0005-0000-0000-0000D2080000}"/>
    <cellStyle name="Output 8 10" xfId="931" xr:uid="{00000000-0005-0000-0000-0000D3080000}"/>
    <cellStyle name="Output 8 11" xfId="1015" xr:uid="{00000000-0005-0000-0000-0000D4080000}"/>
    <cellStyle name="Output 8 12" xfId="1093" xr:uid="{00000000-0005-0000-0000-0000D5080000}"/>
    <cellStyle name="Output 8 13" xfId="1172" xr:uid="{00000000-0005-0000-0000-0000D6080000}"/>
    <cellStyle name="Output 8 14" xfId="1247" xr:uid="{00000000-0005-0000-0000-0000D7080000}"/>
    <cellStyle name="Output 8 15" xfId="1325" xr:uid="{00000000-0005-0000-0000-0000D8080000}"/>
    <cellStyle name="Output 8 16" xfId="1406" xr:uid="{00000000-0005-0000-0000-0000D9080000}"/>
    <cellStyle name="Output 8 17" xfId="1484" xr:uid="{00000000-0005-0000-0000-0000DA080000}"/>
    <cellStyle name="Output 8 18" xfId="1563" xr:uid="{00000000-0005-0000-0000-0000DB080000}"/>
    <cellStyle name="Output 8 19" xfId="1641" xr:uid="{00000000-0005-0000-0000-0000DC080000}"/>
    <cellStyle name="Output 8 2" xfId="236" xr:uid="{00000000-0005-0000-0000-0000DD080000}"/>
    <cellStyle name="Output 8 20" xfId="1713" xr:uid="{00000000-0005-0000-0000-0000DE080000}"/>
    <cellStyle name="Output 8 21" xfId="1786" xr:uid="{00000000-0005-0000-0000-0000DF080000}"/>
    <cellStyle name="Output 8 22" xfId="1914" xr:uid="{00000000-0005-0000-0000-0000E0080000}"/>
    <cellStyle name="Output 8 23" xfId="2052" xr:uid="{00000000-0005-0000-0000-0000E1080000}"/>
    <cellStyle name="Output 8 24" xfId="2112" xr:uid="{00000000-0005-0000-0000-0000E2080000}"/>
    <cellStyle name="Output 8 25" xfId="1819" xr:uid="{00000000-0005-0000-0000-0000E3080000}"/>
    <cellStyle name="Output 8 26" xfId="2194" xr:uid="{00000000-0005-0000-0000-0000E4080000}"/>
    <cellStyle name="Output 8 27" xfId="2382" xr:uid="{00000000-0005-0000-0000-0000E5080000}"/>
    <cellStyle name="Output 8 28" xfId="2462" xr:uid="{00000000-0005-0000-0000-0000E6080000}"/>
    <cellStyle name="Output 8 29" xfId="2542" xr:uid="{00000000-0005-0000-0000-0000E7080000}"/>
    <cellStyle name="Output 8 3" xfId="148" xr:uid="{00000000-0005-0000-0000-0000E8080000}"/>
    <cellStyle name="Output 8 30" xfId="2623" xr:uid="{00000000-0005-0000-0000-0000E9080000}"/>
    <cellStyle name="Output 8 31" xfId="2669" xr:uid="{00000000-0005-0000-0000-0000EA080000}"/>
    <cellStyle name="Output 8 32" xfId="2748" xr:uid="{00000000-0005-0000-0000-0000EB080000}"/>
    <cellStyle name="Output 8 4" xfId="327" xr:uid="{00000000-0005-0000-0000-0000EC080000}"/>
    <cellStyle name="Output 8 5" xfId="278" xr:uid="{00000000-0005-0000-0000-0000ED080000}"/>
    <cellStyle name="Output 8 6" xfId="611" xr:uid="{00000000-0005-0000-0000-0000EE080000}"/>
    <cellStyle name="Output 8 7" xfId="691" xr:uid="{00000000-0005-0000-0000-0000EF080000}"/>
    <cellStyle name="Output 8 8" xfId="770" xr:uid="{00000000-0005-0000-0000-0000F0080000}"/>
    <cellStyle name="Output 8 9" xfId="851" xr:uid="{00000000-0005-0000-0000-0000F1080000}"/>
    <cellStyle name="Output 9" xfId="101" xr:uid="{00000000-0005-0000-0000-0000F2080000}"/>
    <cellStyle name="Output 9 10" xfId="926" xr:uid="{00000000-0005-0000-0000-0000F3080000}"/>
    <cellStyle name="Output 9 11" xfId="1010" xr:uid="{00000000-0005-0000-0000-0000F4080000}"/>
    <cellStyle name="Output 9 12" xfId="1088" xr:uid="{00000000-0005-0000-0000-0000F5080000}"/>
    <cellStyle name="Output 9 13" xfId="1167" xr:uid="{00000000-0005-0000-0000-0000F6080000}"/>
    <cellStyle name="Output 9 14" xfId="1242" xr:uid="{00000000-0005-0000-0000-0000F7080000}"/>
    <cellStyle name="Output 9 15" xfId="1320" xr:uid="{00000000-0005-0000-0000-0000F8080000}"/>
    <cellStyle name="Output 9 16" xfId="1401" xr:uid="{00000000-0005-0000-0000-0000F9080000}"/>
    <cellStyle name="Output 9 17" xfId="1479" xr:uid="{00000000-0005-0000-0000-0000FA080000}"/>
    <cellStyle name="Output 9 18" xfId="1558" xr:uid="{00000000-0005-0000-0000-0000FB080000}"/>
    <cellStyle name="Output 9 19" xfId="1636" xr:uid="{00000000-0005-0000-0000-0000FC080000}"/>
    <cellStyle name="Output 9 2" xfId="231" xr:uid="{00000000-0005-0000-0000-0000FD080000}"/>
    <cellStyle name="Output 9 20" xfId="1708" xr:uid="{00000000-0005-0000-0000-0000FE080000}"/>
    <cellStyle name="Output 9 21" xfId="1781" xr:uid="{00000000-0005-0000-0000-0000FF080000}"/>
    <cellStyle name="Output 9 22" xfId="1909" xr:uid="{00000000-0005-0000-0000-000000090000}"/>
    <cellStyle name="Output 9 23" xfId="2002" xr:uid="{00000000-0005-0000-0000-000001090000}"/>
    <cellStyle name="Output 9 24" xfId="2107" xr:uid="{00000000-0005-0000-0000-000002090000}"/>
    <cellStyle name="Output 9 25" xfId="2152" xr:uid="{00000000-0005-0000-0000-000003090000}"/>
    <cellStyle name="Output 9 26" xfId="2272" xr:uid="{00000000-0005-0000-0000-000004090000}"/>
    <cellStyle name="Output 9 27" xfId="2275" xr:uid="{00000000-0005-0000-0000-000005090000}"/>
    <cellStyle name="Output 9 28" xfId="2457" xr:uid="{00000000-0005-0000-0000-000006090000}"/>
    <cellStyle name="Output 9 29" xfId="2537" xr:uid="{00000000-0005-0000-0000-000007090000}"/>
    <cellStyle name="Output 9 3" xfId="317" xr:uid="{00000000-0005-0000-0000-000008090000}"/>
    <cellStyle name="Output 9 30" xfId="2618" xr:uid="{00000000-0005-0000-0000-000009090000}"/>
    <cellStyle name="Output 9 31" xfId="2043" xr:uid="{00000000-0005-0000-0000-00000A090000}"/>
    <cellStyle name="Output 9 32" xfId="2743" xr:uid="{00000000-0005-0000-0000-00000B090000}"/>
    <cellStyle name="Output 9 4" xfId="312" xr:uid="{00000000-0005-0000-0000-00000C090000}"/>
    <cellStyle name="Output 9 5" xfId="466" xr:uid="{00000000-0005-0000-0000-00000D090000}"/>
    <cellStyle name="Output 9 6" xfId="606" xr:uid="{00000000-0005-0000-0000-00000E090000}"/>
    <cellStyle name="Output 9 7" xfId="686" xr:uid="{00000000-0005-0000-0000-00000F090000}"/>
    <cellStyle name="Output 9 8" xfId="765" xr:uid="{00000000-0005-0000-0000-000010090000}"/>
    <cellStyle name="Output 9 9" xfId="846" xr:uid="{00000000-0005-0000-0000-000011090000}"/>
    <cellStyle name="Title 2" xfId="45" xr:uid="{00000000-0005-0000-0000-000012090000}"/>
    <cellStyle name="Total 10" xfId="98" xr:uid="{00000000-0005-0000-0000-000013090000}"/>
    <cellStyle name="Total 10 10" xfId="923" xr:uid="{00000000-0005-0000-0000-000014090000}"/>
    <cellStyle name="Total 10 11" xfId="1007" xr:uid="{00000000-0005-0000-0000-000015090000}"/>
    <cellStyle name="Total 10 12" xfId="1085" xr:uid="{00000000-0005-0000-0000-000016090000}"/>
    <cellStyle name="Total 10 13" xfId="1164" xr:uid="{00000000-0005-0000-0000-000017090000}"/>
    <cellStyle name="Total 10 14" xfId="1239" xr:uid="{00000000-0005-0000-0000-000018090000}"/>
    <cellStyle name="Total 10 15" xfId="1317" xr:uid="{00000000-0005-0000-0000-000019090000}"/>
    <cellStyle name="Total 10 16" xfId="1398" xr:uid="{00000000-0005-0000-0000-00001A090000}"/>
    <cellStyle name="Total 10 17" xfId="1476" xr:uid="{00000000-0005-0000-0000-00001B090000}"/>
    <cellStyle name="Total 10 18" xfId="1555" xr:uid="{00000000-0005-0000-0000-00001C090000}"/>
    <cellStyle name="Total 10 19" xfId="1633" xr:uid="{00000000-0005-0000-0000-00001D090000}"/>
    <cellStyle name="Total 10 2" xfId="228" xr:uid="{00000000-0005-0000-0000-00001E090000}"/>
    <cellStyle name="Total 10 20" xfId="1705" xr:uid="{00000000-0005-0000-0000-00001F090000}"/>
    <cellStyle name="Total 10 21" xfId="1778" xr:uid="{00000000-0005-0000-0000-000020090000}"/>
    <cellStyle name="Total 10 22" xfId="1906" xr:uid="{00000000-0005-0000-0000-000021090000}"/>
    <cellStyle name="Total 10 23" xfId="1995" xr:uid="{00000000-0005-0000-0000-000022090000}"/>
    <cellStyle name="Total 10 24" xfId="2104" xr:uid="{00000000-0005-0000-0000-000023090000}"/>
    <cellStyle name="Total 10 25" xfId="2179" xr:uid="{00000000-0005-0000-0000-000024090000}"/>
    <cellStyle name="Total 10 26" xfId="2214" xr:uid="{00000000-0005-0000-0000-000025090000}"/>
    <cellStyle name="Total 10 27" xfId="2367" xr:uid="{00000000-0005-0000-0000-000026090000}"/>
    <cellStyle name="Total 10 28" xfId="2454" xr:uid="{00000000-0005-0000-0000-000027090000}"/>
    <cellStyle name="Total 10 29" xfId="2534" xr:uid="{00000000-0005-0000-0000-000028090000}"/>
    <cellStyle name="Total 10 3" xfId="330" xr:uid="{00000000-0005-0000-0000-000029090000}"/>
    <cellStyle name="Total 10 30" xfId="2615" xr:uid="{00000000-0005-0000-0000-00002A090000}"/>
    <cellStyle name="Total 10 31" xfId="2313" xr:uid="{00000000-0005-0000-0000-00002B090000}"/>
    <cellStyle name="Total 10 32" xfId="2740" xr:uid="{00000000-0005-0000-0000-00002C090000}"/>
    <cellStyle name="Total 10 4" xfId="415" xr:uid="{00000000-0005-0000-0000-00002D090000}"/>
    <cellStyle name="Total 10 5" xfId="388" xr:uid="{00000000-0005-0000-0000-00002E090000}"/>
    <cellStyle name="Total 10 6" xfId="603" xr:uid="{00000000-0005-0000-0000-00002F090000}"/>
    <cellStyle name="Total 10 7" xfId="683" xr:uid="{00000000-0005-0000-0000-000030090000}"/>
    <cellStyle name="Total 10 8" xfId="762" xr:uid="{00000000-0005-0000-0000-000031090000}"/>
    <cellStyle name="Total 10 9" xfId="843" xr:uid="{00000000-0005-0000-0000-000032090000}"/>
    <cellStyle name="Total 11" xfId="121" xr:uid="{00000000-0005-0000-0000-000033090000}"/>
    <cellStyle name="Total 11 10" xfId="946" xr:uid="{00000000-0005-0000-0000-000034090000}"/>
    <cellStyle name="Total 11 11" xfId="1029" xr:uid="{00000000-0005-0000-0000-000035090000}"/>
    <cellStyle name="Total 11 12" xfId="1108" xr:uid="{00000000-0005-0000-0000-000036090000}"/>
    <cellStyle name="Total 11 13" xfId="1185" xr:uid="{00000000-0005-0000-0000-000037090000}"/>
    <cellStyle name="Total 11 14" xfId="1261" xr:uid="{00000000-0005-0000-0000-000038090000}"/>
    <cellStyle name="Total 11 15" xfId="1339" xr:uid="{00000000-0005-0000-0000-000039090000}"/>
    <cellStyle name="Total 11 16" xfId="1420" xr:uid="{00000000-0005-0000-0000-00003A090000}"/>
    <cellStyle name="Total 11 17" xfId="1498" xr:uid="{00000000-0005-0000-0000-00003B090000}"/>
    <cellStyle name="Total 11 18" xfId="1577" xr:uid="{00000000-0005-0000-0000-00003C090000}"/>
    <cellStyle name="Total 11 19" xfId="1654" xr:uid="{00000000-0005-0000-0000-00003D090000}"/>
    <cellStyle name="Total 11 2" xfId="251" xr:uid="{00000000-0005-0000-0000-00003E090000}"/>
    <cellStyle name="Total 11 20" xfId="1726" xr:uid="{00000000-0005-0000-0000-00003F090000}"/>
    <cellStyle name="Total 11 21" xfId="1799" xr:uid="{00000000-0005-0000-0000-000040090000}"/>
    <cellStyle name="Total 11 22" xfId="1929" xr:uid="{00000000-0005-0000-0000-000041090000}"/>
    <cellStyle name="Total 11 23" xfId="1836" xr:uid="{00000000-0005-0000-0000-000042090000}"/>
    <cellStyle name="Total 11 24" xfId="2125" xr:uid="{00000000-0005-0000-0000-000043090000}"/>
    <cellStyle name="Total 11 25" xfId="2201" xr:uid="{00000000-0005-0000-0000-000044090000}"/>
    <cellStyle name="Total 11 26" xfId="2228" xr:uid="{00000000-0005-0000-0000-000045090000}"/>
    <cellStyle name="Total 11 27" xfId="2396" xr:uid="{00000000-0005-0000-0000-000046090000}"/>
    <cellStyle name="Total 11 28" xfId="2477" xr:uid="{00000000-0005-0000-0000-000047090000}"/>
    <cellStyle name="Total 11 29" xfId="2555" xr:uid="{00000000-0005-0000-0000-000048090000}"/>
    <cellStyle name="Total 11 3" xfId="198" xr:uid="{00000000-0005-0000-0000-000049090000}"/>
    <cellStyle name="Total 11 30" xfId="2638" xr:uid="{00000000-0005-0000-0000-00004A090000}"/>
    <cellStyle name="Total 11 31" xfId="2297" xr:uid="{00000000-0005-0000-0000-00004B090000}"/>
    <cellStyle name="Total 11 32" xfId="2761" xr:uid="{00000000-0005-0000-0000-00004C090000}"/>
    <cellStyle name="Total 11 4" xfId="367" xr:uid="{00000000-0005-0000-0000-00004D090000}"/>
    <cellStyle name="Total 11 5" xfId="403" xr:uid="{00000000-0005-0000-0000-00004E090000}"/>
    <cellStyle name="Total 11 6" xfId="626" xr:uid="{00000000-0005-0000-0000-00004F090000}"/>
    <cellStyle name="Total 11 7" xfId="706" xr:uid="{00000000-0005-0000-0000-000050090000}"/>
    <cellStyle name="Total 11 8" xfId="785" xr:uid="{00000000-0005-0000-0000-000051090000}"/>
    <cellStyle name="Total 11 9" xfId="866" xr:uid="{00000000-0005-0000-0000-000052090000}"/>
    <cellStyle name="Total 12" xfId="116" xr:uid="{00000000-0005-0000-0000-000053090000}"/>
    <cellStyle name="Total 12 10" xfId="941" xr:uid="{00000000-0005-0000-0000-000054090000}"/>
    <cellStyle name="Total 12 11" xfId="1024" xr:uid="{00000000-0005-0000-0000-000055090000}"/>
    <cellStyle name="Total 12 12" xfId="1103" xr:uid="{00000000-0005-0000-0000-000056090000}"/>
    <cellStyle name="Total 12 13" xfId="1180" xr:uid="{00000000-0005-0000-0000-000057090000}"/>
    <cellStyle name="Total 12 14" xfId="1256" xr:uid="{00000000-0005-0000-0000-000058090000}"/>
    <cellStyle name="Total 12 15" xfId="1334" xr:uid="{00000000-0005-0000-0000-000059090000}"/>
    <cellStyle name="Total 12 16" xfId="1415" xr:uid="{00000000-0005-0000-0000-00005A090000}"/>
    <cellStyle name="Total 12 17" xfId="1493" xr:uid="{00000000-0005-0000-0000-00005B090000}"/>
    <cellStyle name="Total 12 18" xfId="1572" xr:uid="{00000000-0005-0000-0000-00005C090000}"/>
    <cellStyle name="Total 12 19" xfId="1649" xr:uid="{00000000-0005-0000-0000-00005D090000}"/>
    <cellStyle name="Total 12 2" xfId="246" xr:uid="{00000000-0005-0000-0000-00005E090000}"/>
    <cellStyle name="Total 12 20" xfId="1721" xr:uid="{00000000-0005-0000-0000-00005F090000}"/>
    <cellStyle name="Total 12 21" xfId="1794" xr:uid="{00000000-0005-0000-0000-000060090000}"/>
    <cellStyle name="Total 12 22" xfId="1924" xr:uid="{00000000-0005-0000-0000-000061090000}"/>
    <cellStyle name="Total 12 23" xfId="1976" xr:uid="{00000000-0005-0000-0000-000062090000}"/>
    <cellStyle name="Total 12 24" xfId="2120" xr:uid="{00000000-0005-0000-0000-000063090000}"/>
    <cellStyle name="Total 12 25" xfId="2171" xr:uid="{00000000-0005-0000-0000-000064090000}"/>
    <cellStyle name="Total 12 26" xfId="2164" xr:uid="{00000000-0005-0000-0000-000065090000}"/>
    <cellStyle name="Total 12 27" xfId="2391" xr:uid="{00000000-0005-0000-0000-000066090000}"/>
    <cellStyle name="Total 12 28" xfId="2472" xr:uid="{00000000-0005-0000-0000-000067090000}"/>
    <cellStyle name="Total 12 29" xfId="2550" xr:uid="{00000000-0005-0000-0000-000068090000}"/>
    <cellStyle name="Total 12 3" xfId="156" xr:uid="{00000000-0005-0000-0000-000069090000}"/>
    <cellStyle name="Total 12 30" xfId="2633" xr:uid="{00000000-0005-0000-0000-00006A090000}"/>
    <cellStyle name="Total 12 31" xfId="2284" xr:uid="{00000000-0005-0000-0000-00006B090000}"/>
    <cellStyle name="Total 12 32" xfId="2756" xr:uid="{00000000-0005-0000-0000-00006C090000}"/>
    <cellStyle name="Total 12 4" xfId="409" xr:uid="{00000000-0005-0000-0000-00006D090000}"/>
    <cellStyle name="Total 12 5" xfId="402" xr:uid="{00000000-0005-0000-0000-00006E090000}"/>
    <cellStyle name="Total 12 6" xfId="621" xr:uid="{00000000-0005-0000-0000-00006F090000}"/>
    <cellStyle name="Total 12 7" xfId="701" xr:uid="{00000000-0005-0000-0000-000070090000}"/>
    <cellStyle name="Total 12 8" xfId="780" xr:uid="{00000000-0005-0000-0000-000071090000}"/>
    <cellStyle name="Total 12 9" xfId="861" xr:uid="{00000000-0005-0000-0000-000072090000}"/>
    <cellStyle name="Total 13" xfId="133" xr:uid="{00000000-0005-0000-0000-000073090000}"/>
    <cellStyle name="Total 13 10" xfId="957" xr:uid="{00000000-0005-0000-0000-000074090000}"/>
    <cellStyle name="Total 13 11" xfId="1040" xr:uid="{00000000-0005-0000-0000-000075090000}"/>
    <cellStyle name="Total 13 12" xfId="1119" xr:uid="{00000000-0005-0000-0000-000076090000}"/>
    <cellStyle name="Total 13 13" xfId="1196" xr:uid="{00000000-0005-0000-0000-000077090000}"/>
    <cellStyle name="Total 13 14" xfId="1272" xr:uid="{00000000-0005-0000-0000-000078090000}"/>
    <cellStyle name="Total 13 15" xfId="1350" xr:uid="{00000000-0005-0000-0000-000079090000}"/>
    <cellStyle name="Total 13 16" xfId="1431" xr:uid="{00000000-0005-0000-0000-00007A090000}"/>
    <cellStyle name="Total 13 17" xfId="1509" xr:uid="{00000000-0005-0000-0000-00007B090000}"/>
    <cellStyle name="Total 13 18" xfId="1588" xr:uid="{00000000-0005-0000-0000-00007C090000}"/>
    <cellStyle name="Total 13 19" xfId="1666" xr:uid="{00000000-0005-0000-0000-00007D090000}"/>
    <cellStyle name="Total 13 2" xfId="263" xr:uid="{00000000-0005-0000-0000-00007E090000}"/>
    <cellStyle name="Total 13 20" xfId="1736" xr:uid="{00000000-0005-0000-0000-00007F090000}"/>
    <cellStyle name="Total 13 21" xfId="1809" xr:uid="{00000000-0005-0000-0000-000080090000}"/>
    <cellStyle name="Total 13 22" xfId="1941" xr:uid="{00000000-0005-0000-0000-000081090000}"/>
    <cellStyle name="Total 13 23" xfId="2016" xr:uid="{00000000-0005-0000-0000-000082090000}"/>
    <cellStyle name="Total 13 24" xfId="2137" xr:uid="{00000000-0005-0000-0000-000083090000}"/>
    <cellStyle name="Total 13 25" xfId="2222" xr:uid="{00000000-0005-0000-0000-000084090000}"/>
    <cellStyle name="Total 13 26" xfId="2303" xr:uid="{00000000-0005-0000-0000-000085090000}"/>
    <cellStyle name="Total 13 27" xfId="2408" xr:uid="{00000000-0005-0000-0000-000086090000}"/>
    <cellStyle name="Total 13 28" xfId="2489" xr:uid="{00000000-0005-0000-0000-000087090000}"/>
    <cellStyle name="Total 13 29" xfId="2566" xr:uid="{00000000-0005-0000-0000-000088090000}"/>
    <cellStyle name="Total 13 3" xfId="172" xr:uid="{00000000-0005-0000-0000-000089090000}"/>
    <cellStyle name="Total 13 30" xfId="2650" xr:uid="{00000000-0005-0000-0000-00008A090000}"/>
    <cellStyle name="Total 13 31" xfId="2603" xr:uid="{00000000-0005-0000-0000-00008B090000}"/>
    <cellStyle name="Total 13 32" xfId="2771" xr:uid="{00000000-0005-0000-0000-00008C090000}"/>
    <cellStyle name="Total 13 4" xfId="420" xr:uid="{00000000-0005-0000-0000-00008D090000}"/>
    <cellStyle name="Total 13 5" xfId="164" xr:uid="{00000000-0005-0000-0000-00008E090000}"/>
    <cellStyle name="Total 13 6" xfId="637" xr:uid="{00000000-0005-0000-0000-00008F090000}"/>
    <cellStyle name="Total 13 7" xfId="718" xr:uid="{00000000-0005-0000-0000-000090090000}"/>
    <cellStyle name="Total 13 8" xfId="797" xr:uid="{00000000-0005-0000-0000-000091090000}"/>
    <cellStyle name="Total 13 9" xfId="878" xr:uid="{00000000-0005-0000-0000-000092090000}"/>
    <cellStyle name="Total 14" xfId="125" xr:uid="{00000000-0005-0000-0000-000093090000}"/>
    <cellStyle name="Total 14 10" xfId="949" xr:uid="{00000000-0005-0000-0000-000094090000}"/>
    <cellStyle name="Total 14 11" xfId="1032" xr:uid="{00000000-0005-0000-0000-000095090000}"/>
    <cellStyle name="Total 14 12" xfId="1111" xr:uid="{00000000-0005-0000-0000-000096090000}"/>
    <cellStyle name="Total 14 13" xfId="1188" xr:uid="{00000000-0005-0000-0000-000097090000}"/>
    <cellStyle name="Total 14 14" xfId="1264" xr:uid="{00000000-0005-0000-0000-000098090000}"/>
    <cellStyle name="Total 14 15" xfId="1342" xr:uid="{00000000-0005-0000-0000-000099090000}"/>
    <cellStyle name="Total 14 16" xfId="1423" xr:uid="{00000000-0005-0000-0000-00009A090000}"/>
    <cellStyle name="Total 14 17" xfId="1501" xr:uid="{00000000-0005-0000-0000-00009B090000}"/>
    <cellStyle name="Total 14 18" xfId="1580" xr:uid="{00000000-0005-0000-0000-00009C090000}"/>
    <cellStyle name="Total 14 19" xfId="1658" xr:uid="{00000000-0005-0000-0000-00009D090000}"/>
    <cellStyle name="Total 14 2" xfId="255" xr:uid="{00000000-0005-0000-0000-00009E090000}"/>
    <cellStyle name="Total 14 20" xfId="1728" xr:uid="{00000000-0005-0000-0000-00009F090000}"/>
    <cellStyle name="Total 14 21" xfId="1801" xr:uid="{00000000-0005-0000-0000-0000A0090000}"/>
    <cellStyle name="Total 14 22" xfId="1933" xr:uid="{00000000-0005-0000-0000-0000A1090000}"/>
    <cellStyle name="Total 14 23" xfId="2025" xr:uid="{00000000-0005-0000-0000-0000A2090000}"/>
    <cellStyle name="Total 14 24" xfId="2129" xr:uid="{00000000-0005-0000-0000-0000A3090000}"/>
    <cellStyle name="Total 14 25" xfId="2069" xr:uid="{00000000-0005-0000-0000-0000A4090000}"/>
    <cellStyle name="Total 14 26" xfId="2178" xr:uid="{00000000-0005-0000-0000-0000A5090000}"/>
    <cellStyle name="Total 14 27" xfId="2400" xr:uid="{00000000-0005-0000-0000-0000A6090000}"/>
    <cellStyle name="Total 14 28" xfId="2481" xr:uid="{00000000-0005-0000-0000-0000A7090000}"/>
    <cellStyle name="Total 14 29" xfId="2558" xr:uid="{00000000-0005-0000-0000-0000A8090000}"/>
    <cellStyle name="Total 14 3" xfId="297" xr:uid="{00000000-0005-0000-0000-0000A9090000}"/>
    <cellStyle name="Total 14 30" xfId="2642" xr:uid="{00000000-0005-0000-0000-0000AA090000}"/>
    <cellStyle name="Total 14 31" xfId="2491" xr:uid="{00000000-0005-0000-0000-0000AB090000}"/>
    <cellStyle name="Total 14 32" xfId="2763" xr:uid="{00000000-0005-0000-0000-0000AC090000}"/>
    <cellStyle name="Total 14 4" xfId="382" xr:uid="{00000000-0005-0000-0000-0000AD090000}"/>
    <cellStyle name="Total 14 5" xfId="344" xr:uid="{00000000-0005-0000-0000-0000AE090000}"/>
    <cellStyle name="Total 14 6" xfId="629" xr:uid="{00000000-0005-0000-0000-0000AF090000}"/>
    <cellStyle name="Total 14 7" xfId="710" xr:uid="{00000000-0005-0000-0000-0000B0090000}"/>
    <cellStyle name="Total 14 8" xfId="789" xr:uid="{00000000-0005-0000-0000-0000B1090000}"/>
    <cellStyle name="Total 14 9" xfId="870" xr:uid="{00000000-0005-0000-0000-0000B2090000}"/>
    <cellStyle name="Total 15" xfId="46" xr:uid="{00000000-0005-0000-0000-0000B3090000}"/>
    <cellStyle name="Total 16" xfId="177" xr:uid="{00000000-0005-0000-0000-0000B4090000}"/>
    <cellStyle name="Total 17" xfId="329" xr:uid="{00000000-0005-0000-0000-0000B5090000}"/>
    <cellStyle name="Total 18" xfId="428" xr:uid="{00000000-0005-0000-0000-0000B6090000}"/>
    <cellStyle name="Total 19" xfId="506" xr:uid="{00000000-0005-0000-0000-0000B7090000}"/>
    <cellStyle name="Total 2" xfId="53" xr:uid="{00000000-0005-0000-0000-0000B8090000}"/>
    <cellStyle name="Total 2 10" xfId="751" xr:uid="{00000000-0005-0000-0000-0000B9090000}"/>
    <cellStyle name="Total 2 11" xfId="962" xr:uid="{00000000-0005-0000-0000-0000BA090000}"/>
    <cellStyle name="Total 2 12" xfId="913" xr:uid="{00000000-0005-0000-0000-0000BB090000}"/>
    <cellStyle name="Total 2 13" xfId="1030" xr:uid="{00000000-0005-0000-0000-0000BC090000}"/>
    <cellStyle name="Total 2 14" xfId="1073" xr:uid="{00000000-0005-0000-0000-0000BD090000}"/>
    <cellStyle name="Total 2 15" xfId="1186" xr:uid="{00000000-0005-0000-0000-0000BE090000}"/>
    <cellStyle name="Total 2 16" xfId="788" xr:uid="{00000000-0005-0000-0000-0000BF090000}"/>
    <cellStyle name="Total 2 17" xfId="1330" xr:uid="{00000000-0005-0000-0000-0000C0090000}"/>
    <cellStyle name="Total 2 18" xfId="1275" xr:uid="{00000000-0005-0000-0000-0000C1090000}"/>
    <cellStyle name="Total 2 19" xfId="1489" xr:uid="{00000000-0005-0000-0000-0000C2090000}"/>
    <cellStyle name="Total 2 2" xfId="183" xr:uid="{00000000-0005-0000-0000-0000C3090000}"/>
    <cellStyle name="Total 2 20" xfId="1544" xr:uid="{00000000-0005-0000-0000-0000C4090000}"/>
    <cellStyle name="Total 2 21" xfId="1670" xr:uid="{00000000-0005-0000-0000-0000C5090000}"/>
    <cellStyle name="Total 2 22" xfId="1861" xr:uid="{00000000-0005-0000-0000-0000C6090000}"/>
    <cellStyle name="Total 2 23" xfId="2044" xr:uid="{00000000-0005-0000-0000-0000C7090000}"/>
    <cellStyle name="Total 2 24" xfId="2041" xr:uid="{00000000-0005-0000-0000-0000C8090000}"/>
    <cellStyle name="Total 2 25" xfId="2147" xr:uid="{00000000-0005-0000-0000-0000C9090000}"/>
    <cellStyle name="Total 2 26" xfId="2281" xr:uid="{00000000-0005-0000-0000-0000CA090000}"/>
    <cellStyle name="Total 2 27" xfId="2294" xr:uid="{00000000-0005-0000-0000-0000CB090000}"/>
    <cellStyle name="Total 2 28" xfId="2327" xr:uid="{00000000-0005-0000-0000-0000CC090000}"/>
    <cellStyle name="Total 2 29" xfId="2397" xr:uid="{00000000-0005-0000-0000-0000CD090000}"/>
    <cellStyle name="Total 2 3" xfId="296" xr:uid="{00000000-0005-0000-0000-0000CE090000}"/>
    <cellStyle name="Total 2 30" xfId="2317" xr:uid="{00000000-0005-0000-0000-0000CF090000}"/>
    <cellStyle name="Total 2 31" xfId="2700" xr:uid="{00000000-0005-0000-0000-0000D0090000}"/>
    <cellStyle name="Total 2 32" xfId="2659" xr:uid="{00000000-0005-0000-0000-0000D1090000}"/>
    <cellStyle name="Total 2 4" xfId="283" xr:uid="{00000000-0005-0000-0000-0000D2090000}"/>
    <cellStyle name="Total 2 5" xfId="499" xr:uid="{00000000-0005-0000-0000-0000D3090000}"/>
    <cellStyle name="Total 2 6" xfId="381" xr:uid="{00000000-0005-0000-0000-0000D4090000}"/>
    <cellStyle name="Total 2 7" xfId="548" xr:uid="{00000000-0005-0000-0000-0000D5090000}"/>
    <cellStyle name="Total 2 8" xfId="639" xr:uid="{00000000-0005-0000-0000-0000D6090000}"/>
    <cellStyle name="Total 2 9" xfId="653" xr:uid="{00000000-0005-0000-0000-0000D7090000}"/>
    <cellStyle name="Total 20" xfId="486" xr:uid="{00000000-0005-0000-0000-0000D8090000}"/>
    <cellStyle name="Total 21" xfId="421" xr:uid="{00000000-0005-0000-0000-0000D9090000}"/>
    <cellStyle name="Total 22" xfId="541" xr:uid="{00000000-0005-0000-0000-0000DA090000}"/>
    <cellStyle name="Total 23" xfId="617" xr:uid="{00000000-0005-0000-0000-0000DB090000}"/>
    <cellStyle name="Total 24" xfId="460" xr:uid="{00000000-0005-0000-0000-0000DC090000}"/>
    <cellStyle name="Total 25" xfId="627" xr:uid="{00000000-0005-0000-0000-0000DD090000}"/>
    <cellStyle name="Total 26" xfId="831" xr:uid="{00000000-0005-0000-0000-0000DE090000}"/>
    <cellStyle name="Total 27" xfId="590" xr:uid="{00000000-0005-0000-0000-0000DF090000}"/>
    <cellStyle name="Total 28" xfId="997" xr:uid="{00000000-0005-0000-0000-0000E0090000}"/>
    <cellStyle name="Total 29" xfId="894" xr:uid="{00000000-0005-0000-0000-0000E1090000}"/>
    <cellStyle name="Total 3" xfId="65" xr:uid="{00000000-0005-0000-0000-0000E2090000}"/>
    <cellStyle name="Total 3 10" xfId="890" xr:uid="{00000000-0005-0000-0000-0000E3090000}"/>
    <cellStyle name="Total 3 11" xfId="974" xr:uid="{00000000-0005-0000-0000-0000E4090000}"/>
    <cellStyle name="Total 3 12" xfId="1052" xr:uid="{00000000-0005-0000-0000-0000E5090000}"/>
    <cellStyle name="Total 3 13" xfId="1133" xr:uid="{00000000-0005-0000-0000-0000E6090000}"/>
    <cellStyle name="Total 3 14" xfId="1207" xr:uid="{00000000-0005-0000-0000-0000E7090000}"/>
    <cellStyle name="Total 3 15" xfId="1285" xr:uid="{00000000-0005-0000-0000-0000E8090000}"/>
    <cellStyle name="Total 3 16" xfId="1366" xr:uid="{00000000-0005-0000-0000-0000E9090000}"/>
    <cellStyle name="Total 3 17" xfId="1444" xr:uid="{00000000-0005-0000-0000-0000EA090000}"/>
    <cellStyle name="Total 3 18" xfId="1525" xr:uid="{00000000-0005-0000-0000-0000EB090000}"/>
    <cellStyle name="Total 3 19" xfId="1602" xr:uid="{00000000-0005-0000-0000-0000EC090000}"/>
    <cellStyle name="Total 3 2" xfId="195" xr:uid="{00000000-0005-0000-0000-0000ED090000}"/>
    <cellStyle name="Total 3 20" xfId="1676" xr:uid="{00000000-0005-0000-0000-0000EE090000}"/>
    <cellStyle name="Total 3 21" xfId="1749" xr:uid="{00000000-0005-0000-0000-0000EF090000}"/>
    <cellStyle name="Total 3 22" xfId="1873" xr:uid="{00000000-0005-0000-0000-0000F0090000}"/>
    <cellStyle name="Total 3 23" xfId="1960" xr:uid="{00000000-0005-0000-0000-0000F1090000}"/>
    <cellStyle name="Total 3 24" xfId="2071" xr:uid="{00000000-0005-0000-0000-0000F2090000}"/>
    <cellStyle name="Total 3 25" xfId="2196" xr:uid="{00000000-0005-0000-0000-0000F3090000}"/>
    <cellStyle name="Total 3 26" xfId="2010" xr:uid="{00000000-0005-0000-0000-0000F4090000}"/>
    <cellStyle name="Total 3 27" xfId="2319" xr:uid="{00000000-0005-0000-0000-0000F5090000}"/>
    <cellStyle name="Total 3 28" xfId="2422" xr:uid="{00000000-0005-0000-0000-0000F6090000}"/>
    <cellStyle name="Total 3 29" xfId="2502" xr:uid="{00000000-0005-0000-0000-0000F7090000}"/>
    <cellStyle name="Total 3 3" xfId="274" xr:uid="{00000000-0005-0000-0000-0000F8090000}"/>
    <cellStyle name="Total 3 30" xfId="2582" xr:uid="{00000000-0005-0000-0000-0000F9090000}"/>
    <cellStyle name="Total 3 31" xfId="2673" xr:uid="{00000000-0005-0000-0000-0000FA090000}"/>
    <cellStyle name="Total 3 32" xfId="2711" xr:uid="{00000000-0005-0000-0000-0000FB090000}"/>
    <cellStyle name="Total 3 4" xfId="429" xr:uid="{00000000-0005-0000-0000-0000FC090000}"/>
    <cellStyle name="Total 3 5" xfId="441" xr:uid="{00000000-0005-0000-0000-0000FD090000}"/>
    <cellStyle name="Total 3 6" xfId="314" xr:uid="{00000000-0005-0000-0000-0000FE090000}"/>
    <cellStyle name="Total 3 7" xfId="650" xr:uid="{00000000-0005-0000-0000-0000FF090000}"/>
    <cellStyle name="Total 3 8" xfId="731" xr:uid="{00000000-0005-0000-0000-0000000A0000}"/>
    <cellStyle name="Total 3 9" xfId="811" xr:uid="{00000000-0005-0000-0000-0000010A0000}"/>
    <cellStyle name="Total 30" xfId="1154" xr:uid="{00000000-0005-0000-0000-0000020A0000}"/>
    <cellStyle name="Total 31" xfId="1210" xr:uid="{00000000-0005-0000-0000-0000030A0000}"/>
    <cellStyle name="Total 32" xfId="1056" xr:uid="{00000000-0005-0000-0000-0000040A0000}"/>
    <cellStyle name="Total 33" xfId="1369" xr:uid="{00000000-0005-0000-0000-0000050A0000}"/>
    <cellStyle name="Total 34" xfId="1227" xr:uid="{00000000-0005-0000-0000-0000060A0000}"/>
    <cellStyle name="Total 35" xfId="1229" xr:uid="{00000000-0005-0000-0000-0000070A0000}"/>
    <cellStyle name="Total 36" xfId="1657" xr:uid="{00000000-0005-0000-0000-0000080A0000}"/>
    <cellStyle name="Total 37" xfId="1854" xr:uid="{00000000-0005-0000-0000-0000090A0000}"/>
    <cellStyle name="Total 38" xfId="2030" xr:uid="{00000000-0005-0000-0000-00000A0A0000}"/>
    <cellStyle name="Total 39" xfId="1857" xr:uid="{00000000-0005-0000-0000-00000B0A0000}"/>
    <cellStyle name="Total 4" xfId="62" xr:uid="{00000000-0005-0000-0000-00000C0A0000}"/>
    <cellStyle name="Total 4 10" xfId="887" xr:uid="{00000000-0005-0000-0000-00000D0A0000}"/>
    <cellStyle name="Total 4 11" xfId="971" xr:uid="{00000000-0005-0000-0000-00000E0A0000}"/>
    <cellStyle name="Total 4 12" xfId="1049" xr:uid="{00000000-0005-0000-0000-00000F0A0000}"/>
    <cellStyle name="Total 4 13" xfId="1130" xr:uid="{00000000-0005-0000-0000-0000100A0000}"/>
    <cellStyle name="Total 4 14" xfId="1204" xr:uid="{00000000-0005-0000-0000-0000110A0000}"/>
    <cellStyle name="Total 4 15" xfId="1282" xr:uid="{00000000-0005-0000-0000-0000120A0000}"/>
    <cellStyle name="Total 4 16" xfId="1363" xr:uid="{00000000-0005-0000-0000-0000130A0000}"/>
    <cellStyle name="Total 4 17" xfId="1441" xr:uid="{00000000-0005-0000-0000-0000140A0000}"/>
    <cellStyle name="Total 4 18" xfId="1522" xr:uid="{00000000-0005-0000-0000-0000150A0000}"/>
    <cellStyle name="Total 4 19" xfId="1599" xr:uid="{00000000-0005-0000-0000-0000160A0000}"/>
    <cellStyle name="Total 4 2" xfId="192" xr:uid="{00000000-0005-0000-0000-0000170A0000}"/>
    <cellStyle name="Total 4 20" xfId="1673" xr:uid="{00000000-0005-0000-0000-0000180A0000}"/>
    <cellStyle name="Total 4 21" xfId="1746" xr:uid="{00000000-0005-0000-0000-0000190A0000}"/>
    <cellStyle name="Total 4 22" xfId="1870" xr:uid="{00000000-0005-0000-0000-00001A0A0000}"/>
    <cellStyle name="Total 4 23" xfId="2031" xr:uid="{00000000-0005-0000-0000-00001B0A0000}"/>
    <cellStyle name="Total 4 24" xfId="1961" xr:uid="{00000000-0005-0000-0000-00001C0A0000}"/>
    <cellStyle name="Total 4 25" xfId="1858" xr:uid="{00000000-0005-0000-0000-00001D0A0000}"/>
    <cellStyle name="Total 4 26" xfId="2163" xr:uid="{00000000-0005-0000-0000-00001E0A0000}"/>
    <cellStyle name="Total 4 27" xfId="2324" xr:uid="{00000000-0005-0000-0000-00001F0A0000}"/>
    <cellStyle name="Total 4 28" xfId="2419" xr:uid="{00000000-0005-0000-0000-0000200A0000}"/>
    <cellStyle name="Total 4 29" xfId="2499" xr:uid="{00000000-0005-0000-0000-0000210A0000}"/>
    <cellStyle name="Total 4 3" xfId="355" xr:uid="{00000000-0005-0000-0000-0000220A0000}"/>
    <cellStyle name="Total 4 30" xfId="2579" xr:uid="{00000000-0005-0000-0000-0000230A0000}"/>
    <cellStyle name="Total 4 31" xfId="2703" xr:uid="{00000000-0005-0000-0000-0000240A0000}"/>
    <cellStyle name="Total 4 32" xfId="2708" xr:uid="{00000000-0005-0000-0000-0000250A0000}"/>
    <cellStyle name="Total 4 4" xfId="336" xr:uid="{00000000-0005-0000-0000-0000260A0000}"/>
    <cellStyle name="Total 4 5" xfId="491" xr:uid="{00000000-0005-0000-0000-0000270A0000}"/>
    <cellStyle name="Total 4 6" xfId="576" xr:uid="{00000000-0005-0000-0000-0000280A0000}"/>
    <cellStyle name="Total 4 7" xfId="647" xr:uid="{00000000-0005-0000-0000-0000290A0000}"/>
    <cellStyle name="Total 4 8" xfId="728" xr:uid="{00000000-0005-0000-0000-00002A0A0000}"/>
    <cellStyle name="Total 4 9" xfId="808" xr:uid="{00000000-0005-0000-0000-00002B0A0000}"/>
    <cellStyle name="Total 40" xfId="1837" xr:uid="{00000000-0005-0000-0000-00002C0A0000}"/>
    <cellStyle name="Total 41" xfId="2000" xr:uid="{00000000-0005-0000-0000-00002D0A0000}"/>
    <cellStyle name="Total 42" xfId="2139" xr:uid="{00000000-0005-0000-0000-00002E0A0000}"/>
    <cellStyle name="Total 43" xfId="2314" xr:uid="{00000000-0005-0000-0000-00002F0A0000}"/>
    <cellStyle name="Total 44" xfId="2366" xr:uid="{00000000-0005-0000-0000-0000300A0000}"/>
    <cellStyle name="Total 45" xfId="2326" xr:uid="{00000000-0005-0000-0000-0000310A0000}"/>
    <cellStyle name="Total 46" xfId="2340" xr:uid="{00000000-0005-0000-0000-0000320A0000}"/>
    <cellStyle name="Total 47" xfId="2425" xr:uid="{00000000-0005-0000-0000-0000330A0000}"/>
    <cellStyle name="Total 48" xfId="2663" xr:uid="{00000000-0005-0000-0000-0000340A0000}"/>
    <cellStyle name="Total 49" xfId="2292" xr:uid="{00000000-0005-0000-0000-0000350A0000}"/>
    <cellStyle name="Total 5" xfId="85" xr:uid="{00000000-0005-0000-0000-0000360A0000}"/>
    <cellStyle name="Total 5 10" xfId="910" xr:uid="{00000000-0005-0000-0000-0000370A0000}"/>
    <cellStyle name="Total 5 11" xfId="994" xr:uid="{00000000-0005-0000-0000-0000380A0000}"/>
    <cellStyle name="Total 5 12" xfId="1072" xr:uid="{00000000-0005-0000-0000-0000390A0000}"/>
    <cellStyle name="Total 5 13" xfId="1151" xr:uid="{00000000-0005-0000-0000-00003A0A0000}"/>
    <cellStyle name="Total 5 14" xfId="1226" xr:uid="{00000000-0005-0000-0000-00003B0A0000}"/>
    <cellStyle name="Total 5 15" xfId="1305" xr:uid="{00000000-0005-0000-0000-00003C0A0000}"/>
    <cellStyle name="Total 5 16" xfId="1386" xr:uid="{00000000-0005-0000-0000-00003D0A0000}"/>
    <cellStyle name="Total 5 17" xfId="1464" xr:uid="{00000000-0005-0000-0000-00003E0A0000}"/>
    <cellStyle name="Total 5 18" xfId="1543" xr:uid="{00000000-0005-0000-0000-00003F0A0000}"/>
    <cellStyle name="Total 5 19" xfId="1621" xr:uid="{00000000-0005-0000-0000-0000400A0000}"/>
    <cellStyle name="Total 5 2" xfId="215" xr:uid="{00000000-0005-0000-0000-0000410A0000}"/>
    <cellStyle name="Total 5 20" xfId="1694" xr:uid="{00000000-0005-0000-0000-0000420A0000}"/>
    <cellStyle name="Total 5 21" xfId="1767" xr:uid="{00000000-0005-0000-0000-0000430A0000}"/>
    <cellStyle name="Total 5 22" xfId="1893" xr:uid="{00000000-0005-0000-0000-0000440A0000}"/>
    <cellStyle name="Total 5 23" xfId="2042" xr:uid="{00000000-0005-0000-0000-0000450A0000}"/>
    <cellStyle name="Total 5 24" xfId="2091" xr:uid="{00000000-0005-0000-0000-0000460A0000}"/>
    <cellStyle name="Total 5 25" xfId="2011" xr:uid="{00000000-0005-0000-0000-0000470A0000}"/>
    <cellStyle name="Total 5 26" xfId="2151" xr:uid="{00000000-0005-0000-0000-0000480A0000}"/>
    <cellStyle name="Total 5 27" xfId="2244" xr:uid="{00000000-0005-0000-0000-0000490A0000}"/>
    <cellStyle name="Total 5 28" xfId="2441" xr:uid="{00000000-0005-0000-0000-00004A0A0000}"/>
    <cellStyle name="Total 5 29" xfId="2521" xr:uid="{00000000-0005-0000-0000-00004B0A0000}"/>
    <cellStyle name="Total 5 3" xfId="174" xr:uid="{00000000-0005-0000-0000-00004C0A0000}"/>
    <cellStyle name="Total 5 30" xfId="2602" xr:uid="{00000000-0005-0000-0000-00004D0A0000}"/>
    <cellStyle name="Total 5 31" xfId="2522" xr:uid="{00000000-0005-0000-0000-00004E0A0000}"/>
    <cellStyle name="Total 5 32" xfId="2729" xr:uid="{00000000-0005-0000-0000-00004F0A0000}"/>
    <cellStyle name="Total 5 4" xfId="160" xr:uid="{00000000-0005-0000-0000-0000500A0000}"/>
    <cellStyle name="Total 5 5" xfId="424" xr:uid="{00000000-0005-0000-0000-0000510A0000}"/>
    <cellStyle name="Total 5 6" xfId="500" xr:uid="{00000000-0005-0000-0000-0000520A0000}"/>
    <cellStyle name="Total 5 7" xfId="670" xr:uid="{00000000-0005-0000-0000-0000530A0000}"/>
    <cellStyle name="Total 5 8" xfId="750" xr:uid="{00000000-0005-0000-0000-0000540A0000}"/>
    <cellStyle name="Total 5 9" xfId="830" xr:uid="{00000000-0005-0000-0000-0000550A0000}"/>
    <cellStyle name="Total 50" xfId="2639" xr:uid="{00000000-0005-0000-0000-0000560A0000}"/>
    <cellStyle name="Total 6" xfId="80" xr:uid="{00000000-0005-0000-0000-0000570A0000}"/>
    <cellStyle name="Total 6 10" xfId="905" xr:uid="{00000000-0005-0000-0000-0000580A0000}"/>
    <cellStyle name="Total 6 11" xfId="989" xr:uid="{00000000-0005-0000-0000-0000590A0000}"/>
    <cellStyle name="Total 6 12" xfId="1067" xr:uid="{00000000-0005-0000-0000-00005A0A0000}"/>
    <cellStyle name="Total 6 13" xfId="1146" xr:uid="{00000000-0005-0000-0000-00005B0A0000}"/>
    <cellStyle name="Total 6 14" xfId="1221" xr:uid="{00000000-0005-0000-0000-00005C0A0000}"/>
    <cellStyle name="Total 6 15" xfId="1300" xr:uid="{00000000-0005-0000-0000-00005D0A0000}"/>
    <cellStyle name="Total 6 16" xfId="1381" xr:uid="{00000000-0005-0000-0000-00005E0A0000}"/>
    <cellStyle name="Total 6 17" xfId="1459" xr:uid="{00000000-0005-0000-0000-00005F0A0000}"/>
    <cellStyle name="Total 6 18" xfId="1538" xr:uid="{00000000-0005-0000-0000-0000600A0000}"/>
    <cellStyle name="Total 6 19" xfId="1616" xr:uid="{00000000-0005-0000-0000-0000610A0000}"/>
    <cellStyle name="Total 6 2" xfId="210" xr:uid="{00000000-0005-0000-0000-0000620A0000}"/>
    <cellStyle name="Total 6 20" xfId="1689" xr:uid="{00000000-0005-0000-0000-0000630A0000}"/>
    <cellStyle name="Total 6 21" xfId="1762" xr:uid="{00000000-0005-0000-0000-0000640A0000}"/>
    <cellStyle name="Total 6 22" xfId="1888" xr:uid="{00000000-0005-0000-0000-0000650A0000}"/>
    <cellStyle name="Total 6 23" xfId="1831" xr:uid="{00000000-0005-0000-0000-0000660A0000}"/>
    <cellStyle name="Total 6 24" xfId="2086" xr:uid="{00000000-0005-0000-0000-0000670A0000}"/>
    <cellStyle name="Total 6 25" xfId="1824" xr:uid="{00000000-0005-0000-0000-0000680A0000}"/>
    <cellStyle name="Total 6 26" xfId="2257" xr:uid="{00000000-0005-0000-0000-0000690A0000}"/>
    <cellStyle name="Total 6 27" xfId="2279" xr:uid="{00000000-0005-0000-0000-00006A0A0000}"/>
    <cellStyle name="Total 6 28" xfId="2436" xr:uid="{00000000-0005-0000-0000-00006B0A0000}"/>
    <cellStyle name="Total 6 29" xfId="2516" xr:uid="{00000000-0005-0000-0000-00006C0A0000}"/>
    <cellStyle name="Total 6 3" xfId="163" xr:uid="{00000000-0005-0000-0000-00006D0A0000}"/>
    <cellStyle name="Total 6 30" xfId="2597" xr:uid="{00000000-0005-0000-0000-00006E0A0000}"/>
    <cellStyle name="Total 6 31" xfId="2685" xr:uid="{00000000-0005-0000-0000-00006F0A0000}"/>
    <cellStyle name="Total 6 32" xfId="2724" xr:uid="{00000000-0005-0000-0000-0000700A0000}"/>
    <cellStyle name="Total 6 4" xfId="368" xr:uid="{00000000-0005-0000-0000-0000710A0000}"/>
    <cellStyle name="Total 6 5" xfId="446" xr:uid="{00000000-0005-0000-0000-0000720A0000}"/>
    <cellStyle name="Total 6 6" xfId="570" xr:uid="{00000000-0005-0000-0000-0000730A0000}"/>
    <cellStyle name="Total 6 7" xfId="665" xr:uid="{00000000-0005-0000-0000-0000740A0000}"/>
    <cellStyle name="Total 6 8" xfId="745" xr:uid="{00000000-0005-0000-0000-0000750A0000}"/>
    <cellStyle name="Total 6 9" xfId="825" xr:uid="{00000000-0005-0000-0000-0000760A0000}"/>
    <cellStyle name="Total 7" xfId="90" xr:uid="{00000000-0005-0000-0000-0000770A0000}"/>
    <cellStyle name="Total 7 10" xfId="915" xr:uid="{00000000-0005-0000-0000-0000780A0000}"/>
    <cellStyle name="Total 7 11" xfId="999" xr:uid="{00000000-0005-0000-0000-0000790A0000}"/>
    <cellStyle name="Total 7 12" xfId="1077" xr:uid="{00000000-0005-0000-0000-00007A0A0000}"/>
    <cellStyle name="Total 7 13" xfId="1156" xr:uid="{00000000-0005-0000-0000-00007B0A0000}"/>
    <cellStyle name="Total 7 14" xfId="1231" xr:uid="{00000000-0005-0000-0000-00007C0A0000}"/>
    <cellStyle name="Total 7 15" xfId="1309" xr:uid="{00000000-0005-0000-0000-00007D0A0000}"/>
    <cellStyle name="Total 7 16" xfId="1390" xr:uid="{00000000-0005-0000-0000-00007E0A0000}"/>
    <cellStyle name="Total 7 17" xfId="1468" xr:uid="{00000000-0005-0000-0000-00007F0A0000}"/>
    <cellStyle name="Total 7 18" xfId="1547" xr:uid="{00000000-0005-0000-0000-0000800A0000}"/>
    <cellStyle name="Total 7 19" xfId="1625" xr:uid="{00000000-0005-0000-0000-0000810A0000}"/>
    <cellStyle name="Total 7 2" xfId="220" xr:uid="{00000000-0005-0000-0000-0000820A0000}"/>
    <cellStyle name="Total 7 20" xfId="1697" xr:uid="{00000000-0005-0000-0000-0000830A0000}"/>
    <cellStyle name="Total 7 21" xfId="1770" xr:uid="{00000000-0005-0000-0000-0000840A0000}"/>
    <cellStyle name="Total 7 22" xfId="1898" xr:uid="{00000000-0005-0000-0000-0000850A0000}"/>
    <cellStyle name="Total 7 23" xfId="2029" xr:uid="{00000000-0005-0000-0000-0000860A0000}"/>
    <cellStyle name="Total 7 24" xfId="2096" xr:uid="{00000000-0005-0000-0000-0000870A0000}"/>
    <cellStyle name="Total 7 25" xfId="2173" xr:uid="{00000000-0005-0000-0000-0000880A0000}"/>
    <cellStyle name="Total 7 26" xfId="2056" xr:uid="{00000000-0005-0000-0000-0000890A0000}"/>
    <cellStyle name="Total 7 27" xfId="2321" xr:uid="{00000000-0005-0000-0000-00008A0A0000}"/>
    <cellStyle name="Total 7 28" xfId="2446" xr:uid="{00000000-0005-0000-0000-00008B0A0000}"/>
    <cellStyle name="Total 7 29" xfId="2526" xr:uid="{00000000-0005-0000-0000-00008C0A0000}"/>
    <cellStyle name="Total 7 3" xfId="307" xr:uid="{00000000-0005-0000-0000-00008D0A0000}"/>
    <cellStyle name="Total 7 30" xfId="2607" xr:uid="{00000000-0005-0000-0000-00008E0A0000}"/>
    <cellStyle name="Total 7 31" xfId="2679" xr:uid="{00000000-0005-0000-0000-00008F0A0000}"/>
    <cellStyle name="Total 7 32" xfId="2732" xr:uid="{00000000-0005-0000-0000-0000900A0000}"/>
    <cellStyle name="Total 7 4" xfId="384" xr:uid="{00000000-0005-0000-0000-0000910A0000}"/>
    <cellStyle name="Total 7 5" xfId="326" xr:uid="{00000000-0005-0000-0000-0000920A0000}"/>
    <cellStyle name="Total 7 6" xfId="595" xr:uid="{00000000-0005-0000-0000-0000930A0000}"/>
    <cellStyle name="Total 7 7" xfId="675" xr:uid="{00000000-0005-0000-0000-0000940A0000}"/>
    <cellStyle name="Total 7 8" xfId="754" xr:uid="{00000000-0005-0000-0000-0000950A0000}"/>
    <cellStyle name="Total 7 9" xfId="835" xr:uid="{00000000-0005-0000-0000-0000960A0000}"/>
    <cellStyle name="Total 8" xfId="107" xr:uid="{00000000-0005-0000-0000-0000970A0000}"/>
    <cellStyle name="Total 8 10" xfId="932" xr:uid="{00000000-0005-0000-0000-0000980A0000}"/>
    <cellStyle name="Total 8 11" xfId="1016" xr:uid="{00000000-0005-0000-0000-0000990A0000}"/>
    <cellStyle name="Total 8 12" xfId="1094" xr:uid="{00000000-0005-0000-0000-00009A0A0000}"/>
    <cellStyle name="Total 8 13" xfId="1173" xr:uid="{00000000-0005-0000-0000-00009B0A0000}"/>
    <cellStyle name="Total 8 14" xfId="1248" xr:uid="{00000000-0005-0000-0000-00009C0A0000}"/>
    <cellStyle name="Total 8 15" xfId="1326" xr:uid="{00000000-0005-0000-0000-00009D0A0000}"/>
    <cellStyle name="Total 8 16" xfId="1407" xr:uid="{00000000-0005-0000-0000-00009E0A0000}"/>
    <cellStyle name="Total 8 17" xfId="1485" xr:uid="{00000000-0005-0000-0000-00009F0A0000}"/>
    <cellStyle name="Total 8 18" xfId="1564" xr:uid="{00000000-0005-0000-0000-0000A00A0000}"/>
    <cellStyle name="Total 8 19" xfId="1642" xr:uid="{00000000-0005-0000-0000-0000A10A0000}"/>
    <cellStyle name="Total 8 2" xfId="237" xr:uid="{00000000-0005-0000-0000-0000A20A0000}"/>
    <cellStyle name="Total 8 20" xfId="1714" xr:uid="{00000000-0005-0000-0000-0000A30A0000}"/>
    <cellStyle name="Total 8 21" xfId="1787" xr:uid="{00000000-0005-0000-0000-0000A40A0000}"/>
    <cellStyle name="Total 8 22" xfId="1915" xr:uid="{00000000-0005-0000-0000-0000A50A0000}"/>
    <cellStyle name="Total 8 23" xfId="1967" xr:uid="{00000000-0005-0000-0000-0000A60A0000}"/>
    <cellStyle name="Total 8 24" xfId="2113" xr:uid="{00000000-0005-0000-0000-0000A70A0000}"/>
    <cellStyle name="Total 8 25" xfId="2200" xr:uid="{00000000-0005-0000-0000-0000A80A0000}"/>
    <cellStyle name="Total 8 26" xfId="2220" xr:uid="{00000000-0005-0000-0000-0000A90A0000}"/>
    <cellStyle name="Total 8 27" xfId="2383" xr:uid="{00000000-0005-0000-0000-0000AA0A0000}"/>
    <cellStyle name="Total 8 28" xfId="2463" xr:uid="{00000000-0005-0000-0000-0000AB0A0000}"/>
    <cellStyle name="Total 8 29" xfId="2543" xr:uid="{00000000-0005-0000-0000-0000AC0A0000}"/>
    <cellStyle name="Total 8 3" xfId="346" xr:uid="{00000000-0005-0000-0000-0000AD0A0000}"/>
    <cellStyle name="Total 8 30" xfId="2624" xr:uid="{00000000-0005-0000-0000-0000AE0A0000}"/>
    <cellStyle name="Total 8 31" xfId="2505" xr:uid="{00000000-0005-0000-0000-0000AF0A0000}"/>
    <cellStyle name="Total 8 32" xfId="2749" xr:uid="{00000000-0005-0000-0000-0000B00A0000}"/>
    <cellStyle name="Total 8 4" xfId="422" xr:uid="{00000000-0005-0000-0000-0000B10A0000}"/>
    <cellStyle name="Total 8 5" xfId="440" xr:uid="{00000000-0005-0000-0000-0000B20A0000}"/>
    <cellStyle name="Total 8 6" xfId="612" xr:uid="{00000000-0005-0000-0000-0000B30A0000}"/>
    <cellStyle name="Total 8 7" xfId="692" xr:uid="{00000000-0005-0000-0000-0000B40A0000}"/>
    <cellStyle name="Total 8 8" xfId="771" xr:uid="{00000000-0005-0000-0000-0000B50A0000}"/>
    <cellStyle name="Total 8 9" xfId="852" xr:uid="{00000000-0005-0000-0000-0000B60A0000}"/>
    <cellStyle name="Total 9" xfId="103" xr:uid="{00000000-0005-0000-0000-0000B70A0000}"/>
    <cellStyle name="Total 9 10" xfId="928" xr:uid="{00000000-0005-0000-0000-0000B80A0000}"/>
    <cellStyle name="Total 9 11" xfId="1012" xr:uid="{00000000-0005-0000-0000-0000B90A0000}"/>
    <cellStyle name="Total 9 12" xfId="1090" xr:uid="{00000000-0005-0000-0000-0000BA0A0000}"/>
    <cellStyle name="Total 9 13" xfId="1169" xr:uid="{00000000-0005-0000-0000-0000BB0A0000}"/>
    <cellStyle name="Total 9 14" xfId="1244" xr:uid="{00000000-0005-0000-0000-0000BC0A0000}"/>
    <cellStyle name="Total 9 15" xfId="1322" xr:uid="{00000000-0005-0000-0000-0000BD0A0000}"/>
    <cellStyle name="Total 9 16" xfId="1403" xr:uid="{00000000-0005-0000-0000-0000BE0A0000}"/>
    <cellStyle name="Total 9 17" xfId="1481" xr:uid="{00000000-0005-0000-0000-0000BF0A0000}"/>
    <cellStyle name="Total 9 18" xfId="1560" xr:uid="{00000000-0005-0000-0000-0000C00A0000}"/>
    <cellStyle name="Total 9 19" xfId="1638" xr:uid="{00000000-0005-0000-0000-0000C10A0000}"/>
    <cellStyle name="Total 9 2" xfId="233" xr:uid="{00000000-0005-0000-0000-0000C20A0000}"/>
    <cellStyle name="Total 9 20" xfId="1710" xr:uid="{00000000-0005-0000-0000-0000C30A0000}"/>
    <cellStyle name="Total 9 21" xfId="1783" xr:uid="{00000000-0005-0000-0000-0000C40A0000}"/>
    <cellStyle name="Total 9 22" xfId="1911" xr:uid="{00000000-0005-0000-0000-0000C50A0000}"/>
    <cellStyle name="Total 9 23" xfId="1979" xr:uid="{00000000-0005-0000-0000-0000C60A0000}"/>
    <cellStyle name="Total 9 24" xfId="2109" xr:uid="{00000000-0005-0000-0000-0000C70A0000}"/>
    <cellStyle name="Total 9 25" xfId="2128" xr:uid="{00000000-0005-0000-0000-0000C80A0000}"/>
    <cellStyle name="Total 9 26" xfId="2215" xr:uid="{00000000-0005-0000-0000-0000C90A0000}"/>
    <cellStyle name="Total 9 27" xfId="2338" xr:uid="{00000000-0005-0000-0000-0000CA0A0000}"/>
    <cellStyle name="Total 9 28" xfId="2459" xr:uid="{00000000-0005-0000-0000-0000CB0A0000}"/>
    <cellStyle name="Total 9 29" xfId="2539" xr:uid="{00000000-0005-0000-0000-0000CC0A0000}"/>
    <cellStyle name="Total 9 3" xfId="284" xr:uid="{00000000-0005-0000-0000-0000CD0A0000}"/>
    <cellStyle name="Total 9 30" xfId="2620" xr:uid="{00000000-0005-0000-0000-0000CE0A0000}"/>
    <cellStyle name="Total 9 31" xfId="2680" xr:uid="{00000000-0005-0000-0000-0000CF0A0000}"/>
    <cellStyle name="Total 9 32" xfId="2745" xr:uid="{00000000-0005-0000-0000-0000D00A0000}"/>
    <cellStyle name="Total 9 4" xfId="394" xr:uid="{00000000-0005-0000-0000-0000D10A0000}"/>
    <cellStyle name="Total 9 5" xfId="447" xr:uid="{00000000-0005-0000-0000-0000D20A0000}"/>
    <cellStyle name="Total 9 6" xfId="608" xr:uid="{00000000-0005-0000-0000-0000D30A0000}"/>
    <cellStyle name="Total 9 7" xfId="688" xr:uid="{00000000-0005-0000-0000-0000D40A0000}"/>
    <cellStyle name="Total 9 8" xfId="767" xr:uid="{00000000-0005-0000-0000-0000D50A0000}"/>
    <cellStyle name="Total 9 9" xfId="848" xr:uid="{00000000-0005-0000-0000-0000D60A0000}"/>
    <cellStyle name="Warning Text 2" xfId="47" xr:uid="{00000000-0005-0000-0000-0000D70A0000}"/>
  </cellStyles>
  <dxfs count="401">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ill>
        <patternFill>
          <bgColor rgb="FFFFC000"/>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ill>
        <patternFill patternType="none">
          <bgColor auto="1"/>
        </patternFill>
      </fill>
    </dxf>
    <dxf>
      <font>
        <b/>
        <i val="0"/>
        <color rgb="FFFF0000"/>
      </font>
    </dxf>
    <dxf>
      <fill>
        <patternFill>
          <bgColor rgb="FFFF7C80"/>
        </patternFill>
      </fill>
    </dxf>
    <dxf>
      <fill>
        <patternFill>
          <bgColor rgb="FFFFC000"/>
        </patternFill>
      </fill>
    </dxf>
    <dxf>
      <fill>
        <patternFill>
          <bgColor rgb="FFFFFF00"/>
        </patternFill>
      </fill>
    </dxf>
    <dxf>
      <fill>
        <patternFill patternType="none">
          <bgColor auto="1"/>
        </patternFill>
      </fill>
    </dxf>
    <dxf>
      <fill>
        <patternFill>
          <bgColor rgb="FFFFFF00"/>
        </patternFill>
      </fill>
    </dxf>
    <dxf>
      <fill>
        <patternFill>
          <bgColor rgb="FFFFC000"/>
        </patternFill>
      </fill>
    </dxf>
    <dxf>
      <font>
        <b/>
        <i val="0"/>
        <color rgb="FFFF0000"/>
      </font>
    </dxf>
    <dxf>
      <fill>
        <patternFill patternType="none">
          <bgColor auto="1"/>
        </patternFill>
      </fill>
    </dxf>
    <dxf>
      <fill>
        <patternFill>
          <bgColor rgb="FFFF7C80"/>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C000"/>
        </patternFill>
      </fill>
    </dxf>
    <dxf>
      <fill>
        <patternFill>
          <bgColor rgb="FFFFFF00"/>
        </patternFill>
      </fill>
    </dxf>
    <dxf>
      <fill>
        <patternFill>
          <bgColor rgb="FFFF7C80"/>
        </patternFill>
      </fill>
    </dxf>
    <dxf>
      <font>
        <b/>
        <i val="0"/>
        <color rgb="FFFF0000"/>
      </font>
    </dxf>
    <dxf>
      <fill>
        <patternFill patternType="none">
          <bgColor auto="1"/>
        </patternFill>
      </fill>
    </dxf>
    <dxf>
      <fill>
        <patternFill>
          <bgColor rgb="FFFFC000"/>
        </patternFill>
      </fill>
    </dxf>
    <dxf>
      <fill>
        <patternFill>
          <bgColor rgb="FFFFFF00"/>
        </patternFill>
      </fill>
    </dxf>
    <dxf>
      <font>
        <b/>
        <i val="0"/>
        <color rgb="FFFF0000"/>
      </font>
    </dxf>
    <dxf>
      <fill>
        <patternFill patternType="none">
          <bgColor auto="1"/>
        </patternFill>
      </fill>
    </dxf>
    <dxf>
      <fill>
        <patternFill>
          <bgColor rgb="FFFF7C80"/>
        </patternFill>
      </fill>
    </dxf>
    <dxf>
      <fill>
        <patternFill>
          <bgColor rgb="FFFFFF00"/>
        </patternFill>
      </fill>
    </dxf>
    <dxf>
      <fill>
        <patternFill>
          <bgColor rgb="FFFFC000"/>
        </patternFill>
      </fill>
    </dxf>
    <dxf>
      <font>
        <b/>
        <i val="0"/>
        <color rgb="FFFF0000"/>
      </font>
    </dxf>
    <dxf>
      <fill>
        <patternFill patternType="none">
          <bgColor auto="1"/>
        </patternFill>
      </fill>
    </dxf>
    <dxf>
      <fill>
        <patternFill>
          <bgColor rgb="FFFFC000"/>
        </patternFill>
      </fill>
    </dxf>
    <dxf>
      <fill>
        <patternFill>
          <bgColor rgb="FFFFFF00"/>
        </patternFill>
      </fill>
    </dxf>
    <dxf>
      <fill>
        <patternFill>
          <bgColor rgb="FFFF7C80"/>
        </patternFill>
      </fill>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i val="0"/>
        <color rgb="FFFF0000"/>
      </font>
    </dxf>
    <dxf>
      <fill>
        <patternFill patternType="none">
          <bgColor auto="1"/>
        </patternFill>
      </fill>
    </dxf>
    <dxf>
      <fill>
        <patternFill>
          <bgColor rgb="FFFFC000"/>
        </patternFill>
      </fill>
    </dxf>
    <dxf>
      <fill>
        <patternFill>
          <bgColor rgb="FFFF7C80"/>
        </patternFill>
      </fill>
    </dxf>
    <dxf>
      <fill>
        <patternFill>
          <bgColor rgb="FFFFFF00"/>
        </patternFill>
      </fill>
    </dxf>
    <dxf>
      <fill>
        <patternFill patternType="none">
          <bgColor auto="1"/>
        </patternFill>
      </fill>
    </dxf>
    <dxf>
      <fill>
        <patternFill>
          <bgColor rgb="FFFFC000"/>
        </patternFill>
      </fill>
    </dxf>
    <dxf>
      <fill>
        <patternFill>
          <bgColor rgb="FFFFFF00"/>
        </patternFill>
      </fill>
    </dxf>
    <dxf>
      <font>
        <b val="0"/>
        <i val="0"/>
      </font>
      <fill>
        <patternFill>
          <bgColor theme="3" tint="0.89996032593768116"/>
        </patternFill>
      </fill>
    </dxf>
    <dxf>
      <fill>
        <patternFill patternType="none">
          <bgColor auto="1"/>
        </patternFill>
      </fill>
    </dxf>
    <dxf>
      <fill>
        <patternFill>
          <bgColor rgb="FFFF7C80"/>
        </patternFill>
      </fill>
    </dxf>
    <dxf>
      <font>
        <b/>
        <i val="0"/>
        <color rgb="FFFF0000"/>
      </font>
    </dxf>
    <dxf>
      <fill>
        <patternFill patternType="none">
          <bgColor auto="1"/>
        </patternFill>
      </fill>
    </dxf>
    <dxf>
      <fill>
        <patternFill>
          <bgColor rgb="FFFFC000"/>
        </patternFill>
      </fill>
    </dxf>
    <dxf>
      <fill>
        <patternFill>
          <bgColor rgb="FFFFFF00"/>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C000"/>
        </patternFill>
      </fill>
    </dxf>
    <dxf>
      <font>
        <b/>
        <i val="0"/>
        <color rgb="FFFF0000"/>
      </font>
    </dxf>
    <dxf>
      <fill>
        <patternFill>
          <bgColor rgb="FFFF7C80"/>
        </patternFill>
      </fill>
    </dxf>
    <dxf>
      <fill>
        <patternFill patternType="none">
          <bgColor auto="1"/>
        </patternFill>
      </fill>
    </dxf>
    <dxf>
      <fill>
        <patternFill>
          <bgColor rgb="FFFFFF00"/>
        </patternFill>
      </fill>
    </dxf>
    <dxf>
      <font>
        <b/>
        <i val="0"/>
        <color rgb="FFFF0000"/>
      </font>
    </dxf>
    <dxf>
      <fill>
        <patternFill patternType="none">
          <bgColor auto="1"/>
        </patternFill>
      </fill>
    </dxf>
    <dxf>
      <fill>
        <patternFill>
          <bgColor rgb="FFFF7C80"/>
        </patternFill>
      </fill>
    </dxf>
    <dxf>
      <fill>
        <patternFill>
          <bgColor rgb="FFFFC000"/>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C000"/>
        </patternFill>
      </fill>
    </dxf>
    <dxf>
      <fill>
        <patternFill>
          <bgColor rgb="FFFFFF00"/>
        </patternFill>
      </fill>
    </dxf>
    <dxf>
      <fill>
        <patternFill>
          <bgColor rgb="FFFF7C80"/>
        </patternFill>
      </fill>
    </dxf>
    <dxf>
      <font>
        <b/>
        <i val="0"/>
        <color rgb="FFFF0000"/>
      </font>
    </dxf>
    <dxf>
      <fill>
        <patternFill patternType="none">
          <bgColor auto="1"/>
        </patternFill>
      </fill>
    </dxf>
    <dxf>
      <fill>
        <patternFill>
          <bgColor rgb="FFFFFF00"/>
        </patternFill>
      </fill>
    </dxf>
    <dxf>
      <fill>
        <patternFill>
          <bgColor rgb="FFFFC000"/>
        </patternFill>
      </fill>
    </dxf>
    <dxf>
      <font>
        <b val="0"/>
        <i val="0"/>
      </font>
      <fill>
        <patternFill>
          <bgColor theme="3" tint="0.89996032593768116"/>
        </patternFill>
      </fill>
    </dxf>
    <dxf>
      <fill>
        <patternFill patternType="none">
          <bgColor auto="1"/>
        </patternFill>
      </fill>
    </dxf>
    <dxf>
      <font>
        <b/>
        <i val="0"/>
        <color rgb="FFFF0000"/>
      </font>
    </dxf>
    <dxf>
      <fill>
        <patternFill>
          <bgColor rgb="FFFF7C80"/>
        </patternFill>
      </fill>
    </dxf>
    <dxf>
      <fill>
        <patternFill>
          <bgColor rgb="FFFFC000"/>
        </patternFill>
      </fill>
    </dxf>
    <dxf>
      <fill>
        <patternFill>
          <bgColor rgb="FFFFFF00"/>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i val="0"/>
        <color rgb="FFFF0000"/>
      </font>
    </dxf>
    <dxf>
      <font>
        <b val="0"/>
        <i val="0"/>
      </font>
      <fill>
        <patternFill>
          <bgColor rgb="FFFFFF00"/>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ill>
        <patternFill patternType="none">
          <bgColor auto="1"/>
        </patternFill>
      </fill>
    </dxf>
    <dxf>
      <fill>
        <patternFill>
          <bgColor rgb="FFFFC000"/>
        </patternFill>
      </fill>
    </dxf>
    <dxf>
      <fill>
        <patternFill>
          <bgColor rgb="FFFFFF00"/>
        </patternFill>
      </fill>
    </dxf>
    <dxf>
      <fill>
        <patternFill>
          <bgColor rgb="FFFF7C80"/>
        </patternFill>
      </fill>
    </dxf>
    <dxf>
      <fill>
        <patternFill>
          <bgColor rgb="FFFFC000"/>
        </patternFill>
      </fill>
    </dxf>
    <dxf>
      <font>
        <b val="0"/>
        <i val="0"/>
      </font>
      <fill>
        <patternFill>
          <bgColor rgb="FFFFFF00"/>
        </patternFill>
      </fill>
    </dxf>
    <dxf>
      <fill>
        <patternFill>
          <bgColor rgb="FFFF7C80"/>
        </patternFill>
      </fill>
    </dxf>
    <dxf>
      <fill>
        <patternFill>
          <bgColor rgb="FFFFFF00"/>
        </patternFill>
      </fill>
    </dxf>
    <dxf>
      <font>
        <b/>
        <i val="0"/>
        <color rgb="FFFF0000"/>
      </font>
    </dxf>
    <dxf>
      <font>
        <b val="0"/>
        <i val="0"/>
      </font>
      <fill>
        <patternFill>
          <bgColor theme="3" tint="0.89996032593768116"/>
        </patternFill>
      </fill>
    </dxf>
    <dxf>
      <fill>
        <patternFill patternType="none">
          <bgColor auto="1"/>
        </patternFill>
      </fill>
    </dxf>
    <dxf>
      <font>
        <b val="0"/>
        <i val="0"/>
      </font>
      <fill>
        <patternFill>
          <bgColor theme="3" tint="0.89996032593768116"/>
        </patternFill>
      </fill>
    </dxf>
    <dxf>
      <fill>
        <patternFill>
          <bgColor rgb="FFFF7C80"/>
        </patternFill>
      </fill>
    </dxf>
    <dxf>
      <font>
        <b/>
        <i val="0"/>
        <color rgb="FFFF0000"/>
      </font>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FF00"/>
        </patternFill>
      </fill>
    </dxf>
    <dxf>
      <font>
        <b val="0"/>
        <i val="0"/>
      </font>
      <fill>
        <patternFill>
          <bgColor rgb="FFFFFF00"/>
        </patternFill>
      </fill>
    </dxf>
    <dxf>
      <font>
        <b val="0"/>
        <i val="0"/>
      </font>
      <fill>
        <patternFill>
          <bgColor theme="3" tint="0.89996032593768116"/>
        </patternFill>
      </fill>
    </dxf>
    <dxf>
      <fill>
        <patternFill>
          <bgColor rgb="FFFFFF00"/>
        </patternFill>
      </fill>
    </dxf>
    <dxf>
      <fill>
        <patternFill>
          <bgColor rgb="FFFF7C80"/>
        </patternFill>
      </fill>
    </dxf>
    <dxf>
      <fill>
        <patternFill>
          <bgColor rgb="FFFFC000"/>
        </patternFill>
      </fill>
    </dxf>
    <dxf>
      <font>
        <b/>
        <i val="0"/>
        <color rgb="FFFF0000"/>
      </font>
    </dxf>
    <dxf>
      <fill>
        <patternFill patternType="none">
          <bgColor auto="1"/>
        </patternFill>
      </fill>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ill>
        <patternFill>
          <bgColor rgb="FFFFC000"/>
        </patternFill>
      </fill>
    </dxf>
    <dxf>
      <font>
        <b val="0"/>
        <i val="0"/>
      </font>
      <fill>
        <patternFill>
          <bgColor theme="3" tint="0.89996032593768116"/>
        </patternFill>
      </fill>
    </dxf>
    <dxf>
      <fill>
        <patternFill>
          <bgColor rgb="FFFFFF00"/>
        </patternFill>
      </fill>
    </dxf>
    <dxf>
      <fill>
        <patternFill>
          <bgColor rgb="FFFF7C80"/>
        </patternFill>
      </fill>
    </dxf>
    <dxf>
      <fill>
        <patternFill>
          <bgColor rgb="FFFFC000"/>
        </patternFill>
      </fill>
    </dxf>
    <dxf>
      <font>
        <b val="0"/>
        <i val="0"/>
      </font>
      <fill>
        <patternFill>
          <bgColor theme="3" tint="0.89996032593768116"/>
        </patternFill>
      </fill>
    </dxf>
    <dxf>
      <font>
        <b/>
        <i val="0"/>
        <color rgb="FFFF0000"/>
      </font>
    </dxf>
    <dxf>
      <fill>
        <patternFill>
          <bgColor rgb="FFFF7C80"/>
        </patternFill>
      </fill>
    </dxf>
    <dxf>
      <fill>
        <patternFill>
          <bgColor rgb="FFFFC000"/>
        </patternFill>
      </fill>
    </dxf>
    <dxf>
      <fill>
        <patternFill>
          <bgColor rgb="FFFFFF00"/>
        </patternFill>
      </fill>
    </dxf>
    <dxf>
      <fill>
        <patternFill patternType="none">
          <bgColor auto="1"/>
        </patternFill>
      </fill>
    </dxf>
    <dxf>
      <fill>
        <patternFill patternType="none">
          <bgColor auto="1"/>
        </patternFill>
      </fill>
    </dxf>
    <dxf>
      <font>
        <b/>
        <i val="0"/>
        <color rgb="FFFF0000"/>
      </font>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rgb="FFFFFF00"/>
        </patternFill>
      </fill>
    </dxf>
    <dxf>
      <font>
        <b/>
        <i val="0"/>
        <color rgb="FFFF0000"/>
      </font>
    </dxf>
    <dxf>
      <fill>
        <patternFill patternType="none">
          <bgColor auto="1"/>
        </patternFill>
      </fill>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
      <fill>
        <patternFill>
          <bgColor rgb="FFFF7C80"/>
        </patternFill>
      </fill>
    </dxf>
    <dxf>
      <fill>
        <patternFill>
          <bgColor rgb="FFFFFF00"/>
        </patternFill>
      </fill>
    </dxf>
    <dxf>
      <fill>
        <patternFill>
          <bgColor rgb="FFFFC000"/>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patternType="none">
          <bgColor auto="1"/>
        </patternFill>
      </fill>
    </dxf>
    <dxf>
      <font>
        <b/>
        <i val="0"/>
        <color rgb="FFFF0000"/>
      </font>
    </dxf>
    <dxf>
      <fill>
        <patternFill>
          <bgColor rgb="FFFF7C80"/>
        </patternFill>
      </fill>
    </dxf>
    <dxf>
      <fill>
        <patternFill>
          <bgColor rgb="FFFFC000"/>
        </patternFill>
      </fill>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
      <fill>
        <patternFill patternType="none">
          <bgColor auto="1"/>
        </patternFill>
      </fill>
    </dxf>
    <dxf>
      <fill>
        <patternFill>
          <bgColor rgb="FFFFFF00"/>
        </patternFill>
      </fill>
    </dxf>
    <dxf>
      <font>
        <b/>
        <i val="0"/>
        <color rgb="FFFF0000"/>
      </font>
    </dxf>
    <dxf>
      <fill>
        <patternFill>
          <bgColor rgb="FFFF7C80"/>
        </patternFill>
      </fill>
    </dxf>
    <dxf>
      <fill>
        <patternFill>
          <bgColor rgb="FFFFC000"/>
        </patternFill>
      </fill>
    </dxf>
    <dxf>
      <fill>
        <patternFill>
          <bgColor rgb="FFFFFF00"/>
        </patternFill>
      </fill>
    </dxf>
    <dxf>
      <fill>
        <patternFill>
          <bgColor rgb="FFFFC000"/>
        </patternFill>
      </fill>
    </dxf>
    <dxf>
      <fill>
        <patternFill>
          <bgColor rgb="FFFFFF00"/>
        </patternFill>
      </fill>
    </dxf>
    <dxf>
      <font>
        <b val="0"/>
        <i val="0"/>
      </font>
      <fill>
        <patternFill>
          <bgColor rgb="FFFFFF00"/>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7C80"/>
        </patternFill>
      </fill>
    </dxf>
    <dxf>
      <font>
        <b/>
        <i val="0"/>
        <color rgb="FFFF0000"/>
      </font>
    </dxf>
    <dxf>
      <fill>
        <patternFill patternType="none">
          <bgColor auto="1"/>
        </patternFill>
      </fill>
    </dxf>
    <dxf>
      <fill>
        <patternFill>
          <bgColor rgb="FFFFFF00"/>
        </patternFill>
      </fill>
    </dxf>
    <dxf>
      <fill>
        <patternFill>
          <bgColor rgb="FFFFC000"/>
        </patternFill>
      </fill>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ill>
        <patternFill>
          <bgColor rgb="FFFFC000"/>
        </patternFill>
      </fill>
    </dxf>
    <dxf>
      <font>
        <b val="0"/>
        <i val="0"/>
      </font>
      <fill>
        <patternFill>
          <bgColor theme="3" tint="0.89996032593768116"/>
        </patternFill>
      </fill>
    </dxf>
    <dxf>
      <fill>
        <patternFill>
          <bgColor rgb="FFFF7C80"/>
        </patternFill>
      </fill>
    </dxf>
    <dxf>
      <font>
        <b/>
        <i val="0"/>
        <color rgb="FFFF0000"/>
      </font>
    </dxf>
    <dxf>
      <fill>
        <patternFill patternType="none">
          <bgColor auto="1"/>
        </patternFill>
      </fill>
    </dxf>
    <dxf>
      <font>
        <b val="0"/>
        <i val="0"/>
      </font>
      <fill>
        <patternFill>
          <bgColor theme="3" tint="0.89996032593768116"/>
        </patternFill>
      </fill>
    </dxf>
    <dxf>
      <font>
        <b val="0"/>
        <i val="0"/>
      </font>
      <fill>
        <patternFill>
          <bgColor rgb="FFFFFF00"/>
        </patternFill>
      </fill>
    </dxf>
    <dxf>
      <fill>
        <patternFill>
          <bgColor rgb="FFFFFF00"/>
        </patternFill>
      </fill>
    </dxf>
    <dxf>
      <fill>
        <patternFill>
          <bgColor rgb="FFFFC000"/>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FF00"/>
        </patternFill>
      </fill>
    </dxf>
    <dxf>
      <fill>
        <patternFill>
          <bgColor rgb="FFFFC000"/>
        </patternFill>
      </fill>
    </dxf>
    <dxf>
      <fill>
        <patternFill patternType="none">
          <bgColor auto="1"/>
        </patternFill>
      </fill>
    </dxf>
    <dxf>
      <fill>
        <patternFill>
          <bgColor rgb="FFFF7C80"/>
        </patternFill>
      </fill>
    </dxf>
    <dxf>
      <font>
        <b/>
        <i val="0"/>
        <color rgb="FFFF0000"/>
      </font>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ill>
        <patternFill>
          <bgColor rgb="FFFFC000"/>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ill>
        <patternFill>
          <bgColor rgb="FFFFFF00"/>
        </patternFill>
      </fill>
    </dxf>
    <dxf>
      <fill>
        <patternFill>
          <bgColor rgb="FFFF7C80"/>
        </patternFill>
      </fill>
    </dxf>
    <dxf>
      <fill>
        <patternFill patternType="none">
          <bgColor auto="1"/>
        </patternFill>
      </fill>
    </dxf>
    <dxf>
      <font>
        <b/>
        <i val="0"/>
        <color rgb="FFFF0000"/>
      </font>
    </dxf>
    <dxf>
      <fill>
        <patternFill>
          <bgColor rgb="FFFFC000"/>
        </patternFill>
      </fill>
    </dxf>
    <dxf>
      <font>
        <b val="0"/>
        <i val="0"/>
      </font>
      <fill>
        <patternFill>
          <bgColor rgb="FFFFFF00"/>
        </patternFill>
      </fill>
    </dxf>
    <dxf>
      <fill>
        <patternFill patternType="none">
          <bgColor auto="1"/>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i val="0"/>
        <color rgb="FFFF0000"/>
      </font>
    </dxf>
    <dxf>
      <fill>
        <patternFill>
          <bgColor rgb="FFFFFF00"/>
        </patternFill>
      </fill>
    </dxf>
    <dxf>
      <fill>
        <patternFill>
          <bgColor rgb="FFFFC000"/>
        </patternFill>
      </fill>
    </dxf>
    <dxf>
      <fill>
        <patternFill>
          <bgColor rgb="FFFF7C80"/>
        </patternFill>
      </fill>
    </dxf>
    <dxf>
      <font>
        <b val="0"/>
        <i val="0"/>
      </font>
      <fill>
        <patternFill>
          <bgColor theme="3" tint="0.89996032593768116"/>
        </patternFill>
      </fill>
    </dxf>
    <dxf>
      <fill>
        <patternFill patternType="none">
          <bgColor auto="1"/>
        </patternFill>
      </fill>
    </dxf>
    <dxf>
      <font>
        <b/>
        <i val="0"/>
        <color rgb="FFFF0000"/>
      </font>
    </dxf>
    <dxf>
      <fill>
        <patternFill>
          <bgColor rgb="FFFF7C80"/>
        </patternFill>
      </fill>
    </dxf>
    <dxf>
      <fill>
        <patternFill>
          <bgColor rgb="FFFFC000"/>
        </patternFill>
      </fill>
    </dxf>
    <dxf>
      <fill>
        <patternFill>
          <bgColor rgb="FFFFFF00"/>
        </patternFill>
      </fill>
    </dxf>
    <dxf>
      <fill>
        <patternFill patternType="none">
          <bgColor auto="1"/>
        </patternFill>
      </fill>
    </dxf>
    <dxf>
      <font>
        <b/>
        <i val="0"/>
        <color rgb="FFFF0000"/>
      </font>
    </dxf>
    <dxf>
      <fill>
        <patternFill>
          <bgColor rgb="FFFF7C80"/>
        </patternFill>
      </fill>
    </dxf>
    <dxf>
      <fill>
        <patternFill>
          <bgColor rgb="FFFFC000"/>
        </patternFill>
      </fill>
    </dxf>
    <dxf>
      <fill>
        <patternFill>
          <bgColor rgb="FFFFFF00"/>
        </patternFill>
      </fill>
    </dxf>
    <dxf>
      <fill>
        <patternFill patternType="none">
          <bgColor auto="1"/>
        </patternFill>
      </fill>
    </dxf>
    <dxf>
      <fill>
        <patternFill patternType="none">
          <bgColor auto="1"/>
        </patternFill>
      </fill>
    </dxf>
    <dxf>
      <fill>
        <patternFill>
          <bgColor rgb="FFFF7C80"/>
        </patternFill>
      </fill>
    </dxf>
    <dxf>
      <fill>
        <patternFill>
          <bgColor rgb="FFFFC000"/>
        </patternFill>
      </fill>
    </dxf>
    <dxf>
      <font>
        <b/>
        <i val="0"/>
        <color rgb="FFFF0000"/>
      </font>
    </dxf>
    <dxf>
      <fill>
        <patternFill>
          <bgColor rgb="FFFFFF00"/>
        </patternFill>
      </fill>
    </dxf>
    <dxf>
      <fill>
        <patternFill>
          <bgColor rgb="FFFFC000"/>
        </patternFill>
      </fill>
    </dxf>
    <dxf>
      <fill>
        <patternFill>
          <bgColor rgb="FFFFFF00"/>
        </patternFill>
      </fill>
    </dxf>
    <dxf>
      <fill>
        <patternFill>
          <bgColor rgb="FFFF7C80"/>
        </patternFill>
      </fill>
    </dxf>
    <dxf>
      <font>
        <b/>
        <i val="0"/>
        <color rgb="FFFF0000"/>
      </font>
    </dxf>
    <dxf>
      <fill>
        <patternFill>
          <bgColor rgb="FFFFFF00"/>
        </patternFill>
      </fill>
    </dxf>
    <dxf>
      <fill>
        <patternFill>
          <bgColor rgb="FFFFC000"/>
        </patternFill>
      </fill>
    </dxf>
    <dxf>
      <fill>
        <patternFill patternType="none">
          <bgColor auto="1"/>
        </patternFill>
      </fill>
    </dxf>
    <dxf>
      <font>
        <b/>
        <i val="0"/>
        <color rgb="FFFF0000"/>
      </font>
    </dxf>
    <dxf>
      <fill>
        <patternFill patternType="none">
          <bgColor auto="1"/>
        </patternFill>
      </fill>
    </dxf>
    <dxf>
      <fill>
        <patternFill>
          <bgColor rgb="FFFFFF00"/>
        </patternFill>
      </fill>
    </dxf>
    <dxf>
      <fill>
        <patternFill>
          <bgColor rgb="FFFFC000"/>
        </patternFill>
      </fill>
    </dxf>
    <dxf>
      <fill>
        <patternFill>
          <bgColor rgb="FFFF7C80"/>
        </patternFill>
      </fill>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
      <fill>
        <patternFill>
          <bgColor rgb="FFFF7C80"/>
        </patternFill>
      </fill>
    </dxf>
    <dxf>
      <fill>
        <patternFill patternType="none">
          <bgColor auto="1"/>
        </patternFill>
      </fill>
    </dxf>
    <dxf>
      <fill>
        <patternFill>
          <bgColor rgb="FFFFC000"/>
        </patternFill>
      </fill>
    </dxf>
    <dxf>
      <font>
        <b/>
        <i val="0"/>
        <color rgb="FFFF0000"/>
      </font>
    </dxf>
    <dxf>
      <fill>
        <patternFill>
          <bgColor rgb="FFFFFF00"/>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ill>
        <patternFill>
          <bgColor rgb="FFFFC000"/>
        </patternFill>
      </fill>
    </dxf>
    <dxf>
      <fill>
        <patternFill>
          <bgColor rgb="FFFFFF00"/>
        </patternFill>
      </fill>
    </dxf>
    <dxf>
      <fill>
        <patternFill>
          <bgColor rgb="FFFF7C80"/>
        </patternFill>
      </fill>
    </dxf>
    <dxf>
      <fill>
        <patternFill patternType="none">
          <bgColor auto="1"/>
        </patternFill>
      </fill>
    </dxf>
    <dxf>
      <font>
        <b/>
        <i val="0"/>
        <color rgb="FFFF0000"/>
      </font>
    </dxf>
    <dxf>
      <fill>
        <patternFill patternType="none">
          <bgColor auto="1"/>
        </patternFill>
      </fill>
    </dxf>
    <dxf>
      <fill>
        <patternFill>
          <bgColor rgb="FFFFFF00"/>
        </patternFill>
      </fill>
    </dxf>
    <dxf>
      <fill>
        <patternFill>
          <bgColor rgb="FFFFC000"/>
        </patternFill>
      </fill>
    </dxf>
    <dxf>
      <font>
        <b val="0"/>
        <i val="0"/>
      </font>
      <fill>
        <patternFill>
          <bgColor theme="3" tint="0.89996032593768116"/>
        </patternFill>
      </fill>
    </dxf>
    <dxf>
      <fill>
        <patternFill patternType="none">
          <bgColor auto="1"/>
        </patternFill>
      </fill>
    </dxf>
    <dxf>
      <fill>
        <patternFill>
          <bgColor rgb="FFFF7C80"/>
        </patternFill>
      </fill>
    </dxf>
    <dxf>
      <font>
        <b/>
        <i val="0"/>
        <color rgb="FFFF0000"/>
      </font>
    </dxf>
    <dxf>
      <fill>
        <patternFill>
          <bgColor rgb="FFFFFF00"/>
        </patternFill>
      </fill>
    </dxf>
    <dxf>
      <fill>
        <patternFill>
          <bgColor rgb="FFFFC000"/>
        </patternFill>
      </fill>
    </dxf>
    <dxf>
      <fill>
        <patternFill patternType="none">
          <bgColor auto="1"/>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
      <fill>
        <patternFill>
          <bgColor rgb="FFFF7C80"/>
        </patternFill>
      </fill>
    </dxf>
    <dxf>
      <font>
        <b/>
        <i val="0"/>
        <color rgb="FFFF0000"/>
      </font>
    </dxf>
    <dxf>
      <fill>
        <patternFill patternType="none">
          <bgColor auto="1"/>
        </patternFill>
      </fill>
    </dxf>
    <dxf>
      <fill>
        <patternFill>
          <bgColor rgb="FFFFC000"/>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C000"/>
        </patternFill>
      </fill>
    </dxf>
    <dxf>
      <fill>
        <patternFill>
          <bgColor rgb="FFFFFF00"/>
        </patternFill>
      </fill>
    </dxf>
    <dxf>
      <fill>
        <patternFill patternType="none">
          <bgColor auto="1"/>
        </patternFill>
      </fill>
    </dxf>
    <dxf>
      <fill>
        <patternFill>
          <bgColor rgb="FFFF7C80"/>
        </patternFill>
      </fill>
    </dxf>
    <dxf>
      <font>
        <b/>
        <i val="0"/>
        <color rgb="FFFF0000"/>
      </font>
    </dxf>
    <dxf>
      <fill>
        <patternFill>
          <bgColor rgb="FFFFFF00"/>
        </patternFill>
      </fill>
    </dxf>
    <dxf>
      <fill>
        <patternFill>
          <bgColor rgb="FFFFC000"/>
        </patternFill>
      </fill>
    </dxf>
    <dxf>
      <font>
        <b val="0"/>
        <i val="0"/>
      </font>
      <fill>
        <patternFill>
          <bgColor theme="3" tint="0.89996032593768116"/>
        </patternFill>
      </fill>
    </dxf>
    <dxf>
      <fill>
        <patternFill patternType="none">
          <bgColor auto="1"/>
        </patternFill>
      </fill>
    </dxf>
    <dxf>
      <fill>
        <patternFill>
          <bgColor rgb="FFFF7C80"/>
        </patternFill>
      </fill>
    </dxf>
    <dxf>
      <fill>
        <patternFill>
          <bgColor rgb="FFFFC000"/>
        </patternFill>
      </fill>
    </dxf>
    <dxf>
      <fill>
        <patternFill>
          <bgColor rgb="FFFFFF00"/>
        </patternFill>
      </fill>
    </dxf>
    <dxf>
      <font>
        <b/>
        <i val="0"/>
        <color rgb="FFFF0000"/>
      </font>
    </dxf>
    <dxf>
      <font>
        <b/>
        <i val="0"/>
        <color rgb="FFFF0000"/>
      </font>
    </dxf>
    <dxf>
      <fill>
        <patternFill patternType="none">
          <bgColor auto="1"/>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7C80"/>
        </patternFill>
      </fill>
    </dxf>
    <dxf>
      <font>
        <b val="0"/>
        <i val="0"/>
      </font>
      <fill>
        <patternFill>
          <bgColor rgb="FFFFFF00"/>
        </patternFill>
      </fill>
    </dxf>
    <dxf>
      <fill>
        <patternFill>
          <bgColor rgb="FFFFC000"/>
        </patternFill>
      </fill>
    </dxf>
    <dxf>
      <fill>
        <patternFill>
          <bgColor rgb="FFFFFF00"/>
        </patternFill>
      </fill>
    </dxf>
    <dxf>
      <font>
        <b/>
        <i val="0"/>
        <color rgb="FFFF0000"/>
      </font>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ill>
        <patternFill patternType="none">
          <bgColor auto="1"/>
        </patternFill>
      </fill>
    </dxf>
    <dxf>
      <fill>
        <patternFill>
          <bgColor rgb="FFFF7C80"/>
        </patternFill>
      </fill>
    </dxf>
    <dxf>
      <font>
        <b val="0"/>
        <i val="0"/>
      </font>
      <fill>
        <patternFill>
          <bgColor rgb="FFFFFF00"/>
        </patternFill>
      </fill>
    </dxf>
    <dxf>
      <fill>
        <patternFill>
          <bgColor rgb="FFFFC000"/>
        </patternFill>
      </fill>
    </dxf>
    <dxf>
      <fill>
        <patternFill>
          <bgColor rgb="FFFFFF00"/>
        </patternFill>
      </fill>
    </dxf>
    <dxf>
      <font>
        <b/>
        <i val="0"/>
        <color rgb="FFFF0000"/>
      </font>
    </dxf>
    <dxf>
      <fill>
        <patternFill>
          <bgColor rgb="FFFF7C80"/>
        </patternFill>
      </fill>
    </dxf>
    <dxf>
      <fill>
        <patternFill patternType="none">
          <bgColor auto="1"/>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FF00"/>
        </patternFill>
      </fill>
    </dxf>
    <dxf>
      <font>
        <b val="0"/>
        <i val="0"/>
      </font>
      <fill>
        <patternFill>
          <bgColor rgb="FFFFFF00"/>
        </patternFill>
      </fill>
    </dxf>
    <dxf>
      <font>
        <b val="0"/>
        <i val="0"/>
      </font>
      <fill>
        <patternFill>
          <bgColor theme="3" tint="0.89996032593768116"/>
        </patternFill>
      </fill>
    </dxf>
    <dxf>
      <fill>
        <patternFill patternType="none">
          <bgColor auto="1"/>
        </patternFill>
      </fill>
    </dxf>
    <dxf>
      <font>
        <b/>
        <i val="0"/>
        <color rgb="FFFF0000"/>
      </font>
    </dxf>
    <dxf>
      <fill>
        <patternFill>
          <bgColor rgb="FFFF7C8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2-clt-file01\folderredirection$\Users\larodriguez\Documents\Public%20Safety\Police\T-0639%20SACRC%20(Real%20time%20crime%20center)\Exhibit%20A%20%20Functional%20Requirements%2020191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tion Overview"/>
      <sheetName val="Instructions"/>
      <sheetName val="General"/>
      <sheetName val="Terminology"/>
      <sheetName val="Comments"/>
      <sheetName val="Sheet1"/>
      <sheetName val="Gunshot"/>
      <sheetName val="Camera"/>
      <sheetName val="Support Data"/>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8555C-63B5-4FA9-97C7-FE41BE3C2BB8}">
  <dimension ref="A1:C31"/>
  <sheetViews>
    <sheetView workbookViewId="0"/>
  </sheetViews>
  <sheetFormatPr defaultRowHeight="15" x14ac:dyDescent="0.25"/>
  <cols>
    <col min="2" max="2" width="23.5703125" customWidth="1"/>
    <col min="3" max="3" width="128.140625" style="68" customWidth="1"/>
  </cols>
  <sheetData>
    <row r="1" spans="1:3" ht="18.75" x14ac:dyDescent="0.3">
      <c r="A1" s="69" t="s">
        <v>0</v>
      </c>
      <c r="B1" s="70" t="s">
        <v>1</v>
      </c>
      <c r="C1" s="71" t="s">
        <v>2</v>
      </c>
    </row>
    <row r="2" spans="1:3" ht="30" x14ac:dyDescent="0.25">
      <c r="A2" s="72">
        <v>1</v>
      </c>
      <c r="B2" s="130" t="s">
        <v>3</v>
      </c>
      <c r="C2" s="73" t="s">
        <v>4</v>
      </c>
    </row>
    <row r="3" spans="1:3" ht="45" x14ac:dyDescent="0.25">
      <c r="A3" s="72">
        <v>2</v>
      </c>
      <c r="B3" s="130" t="s">
        <v>3</v>
      </c>
      <c r="C3" s="73" t="s">
        <v>5</v>
      </c>
    </row>
    <row r="4" spans="1:3" x14ac:dyDescent="0.25">
      <c r="A4" s="72">
        <v>3</v>
      </c>
      <c r="B4" s="130" t="s">
        <v>3</v>
      </c>
      <c r="C4" s="73" t="s">
        <v>6</v>
      </c>
    </row>
    <row r="5" spans="1:3" ht="90" x14ac:dyDescent="0.25">
      <c r="A5" s="74">
        <v>4</v>
      </c>
      <c r="B5" s="131" t="s">
        <v>7</v>
      </c>
      <c r="C5" s="75" t="s">
        <v>8</v>
      </c>
    </row>
    <row r="6" spans="1:3" ht="30" x14ac:dyDescent="0.25">
      <c r="A6" s="74">
        <v>5</v>
      </c>
      <c r="B6" s="131" t="s">
        <v>7</v>
      </c>
      <c r="C6" s="75" t="s">
        <v>9</v>
      </c>
    </row>
    <row r="7" spans="1:3" ht="30" x14ac:dyDescent="0.25">
      <c r="A7" s="74">
        <v>6</v>
      </c>
      <c r="B7" s="131" t="s">
        <v>7</v>
      </c>
      <c r="C7" s="75" t="s">
        <v>10</v>
      </c>
    </row>
    <row r="8" spans="1:3" ht="63" customHeight="1" x14ac:dyDescent="0.25">
      <c r="A8" s="74">
        <v>7</v>
      </c>
      <c r="B8" s="131" t="s">
        <v>7</v>
      </c>
      <c r="C8" s="75" t="s">
        <v>11</v>
      </c>
    </row>
    <row r="9" spans="1:3" ht="75" x14ac:dyDescent="0.25">
      <c r="A9" s="74">
        <v>8</v>
      </c>
      <c r="B9" s="131" t="s">
        <v>7</v>
      </c>
      <c r="C9" s="75" t="s">
        <v>12</v>
      </c>
    </row>
    <row r="10" spans="1:3" ht="30" x14ac:dyDescent="0.25">
      <c r="A10" s="74">
        <v>9</v>
      </c>
      <c r="B10" s="131" t="s">
        <v>7</v>
      </c>
      <c r="C10" s="75" t="s">
        <v>13</v>
      </c>
    </row>
    <row r="11" spans="1:3" ht="30" x14ac:dyDescent="0.25">
      <c r="A11" s="74">
        <v>10</v>
      </c>
      <c r="B11" s="131" t="s">
        <v>7</v>
      </c>
      <c r="C11" s="75" t="s">
        <v>14</v>
      </c>
    </row>
    <row r="12" spans="1:3" ht="60" x14ac:dyDescent="0.25">
      <c r="A12" s="74">
        <v>11</v>
      </c>
      <c r="B12" s="131" t="s">
        <v>7</v>
      </c>
      <c r="C12" s="75" t="s">
        <v>15</v>
      </c>
    </row>
    <row r="13" spans="1:3" x14ac:dyDescent="0.25">
      <c r="A13" s="74">
        <v>12</v>
      </c>
      <c r="B13" s="131" t="s">
        <v>7</v>
      </c>
      <c r="C13" s="75" t="s">
        <v>16</v>
      </c>
    </row>
    <row r="14" spans="1:3" ht="75" x14ac:dyDescent="0.25">
      <c r="A14" s="74">
        <v>13</v>
      </c>
      <c r="B14" s="131" t="s">
        <v>7</v>
      </c>
      <c r="C14" s="75" t="s">
        <v>17</v>
      </c>
    </row>
    <row r="15" spans="1:3" ht="75" x14ac:dyDescent="0.25">
      <c r="A15" s="74">
        <v>14</v>
      </c>
      <c r="B15" s="131" t="s">
        <v>7</v>
      </c>
      <c r="C15" s="75" t="s">
        <v>18</v>
      </c>
    </row>
    <row r="16" spans="1:3" ht="75" x14ac:dyDescent="0.25">
      <c r="A16" s="74">
        <v>15</v>
      </c>
      <c r="B16" s="131" t="s">
        <v>7</v>
      </c>
      <c r="C16" s="75" t="s">
        <v>19</v>
      </c>
    </row>
    <row r="17" spans="1:3" ht="75" x14ac:dyDescent="0.25">
      <c r="A17" s="74">
        <v>16</v>
      </c>
      <c r="B17" s="131" t="s">
        <v>7</v>
      </c>
      <c r="C17" s="75" t="s">
        <v>20</v>
      </c>
    </row>
    <row r="18" spans="1:3" ht="75" x14ac:dyDescent="0.25">
      <c r="A18" s="74">
        <v>17</v>
      </c>
      <c r="B18" s="131" t="s">
        <v>7</v>
      </c>
      <c r="C18" s="75" t="s">
        <v>21</v>
      </c>
    </row>
    <row r="19" spans="1:3" ht="75" x14ac:dyDescent="0.25">
      <c r="A19" s="74">
        <v>18</v>
      </c>
      <c r="B19" s="131" t="s">
        <v>7</v>
      </c>
      <c r="C19" s="75" t="s">
        <v>22</v>
      </c>
    </row>
    <row r="20" spans="1:3" ht="45" x14ac:dyDescent="0.25">
      <c r="A20" s="74">
        <v>19</v>
      </c>
      <c r="B20" s="131" t="s">
        <v>7</v>
      </c>
      <c r="C20" s="75" t="s">
        <v>23</v>
      </c>
    </row>
    <row r="21" spans="1:3" ht="30" x14ac:dyDescent="0.25">
      <c r="A21" s="72">
        <v>20</v>
      </c>
      <c r="B21" s="130" t="s">
        <v>24</v>
      </c>
      <c r="C21" s="73" t="s">
        <v>25</v>
      </c>
    </row>
    <row r="22" spans="1:3" ht="60" x14ac:dyDescent="0.25">
      <c r="A22" s="72">
        <v>21</v>
      </c>
      <c r="B22" s="130" t="s">
        <v>24</v>
      </c>
      <c r="C22" s="73" t="s">
        <v>26</v>
      </c>
    </row>
    <row r="23" spans="1:3" ht="45" x14ac:dyDescent="0.25">
      <c r="A23" s="72">
        <v>22</v>
      </c>
      <c r="B23" s="130" t="s">
        <v>24</v>
      </c>
      <c r="C23" s="73" t="s">
        <v>27</v>
      </c>
    </row>
    <row r="24" spans="1:3" ht="75" x14ac:dyDescent="0.25">
      <c r="A24" s="72">
        <v>23</v>
      </c>
      <c r="B24" s="130" t="s">
        <v>24</v>
      </c>
      <c r="C24" s="73" t="s">
        <v>28</v>
      </c>
    </row>
    <row r="25" spans="1:3" ht="75" x14ac:dyDescent="0.25">
      <c r="A25" s="72">
        <v>24</v>
      </c>
      <c r="B25" s="130" t="s">
        <v>24</v>
      </c>
      <c r="C25" s="73" t="s">
        <v>29</v>
      </c>
    </row>
    <row r="26" spans="1:3" ht="90" x14ac:dyDescent="0.25">
      <c r="A26" s="72">
        <v>25</v>
      </c>
      <c r="B26" s="130" t="s">
        <v>24</v>
      </c>
      <c r="C26" s="73" t="s">
        <v>30</v>
      </c>
    </row>
    <row r="27" spans="1:3" x14ac:dyDescent="0.25">
      <c r="A27" s="74">
        <v>26</v>
      </c>
      <c r="B27" s="131" t="s">
        <v>31</v>
      </c>
      <c r="C27" s="75" t="s">
        <v>32</v>
      </c>
    </row>
    <row r="28" spans="1:3" x14ac:dyDescent="0.25">
      <c r="A28" s="72">
        <v>27</v>
      </c>
      <c r="B28" s="130" t="s">
        <v>33</v>
      </c>
      <c r="C28" s="73" t="s">
        <v>34</v>
      </c>
    </row>
    <row r="29" spans="1:3" x14ac:dyDescent="0.25">
      <c r="A29" s="74">
        <v>28</v>
      </c>
      <c r="B29" s="131" t="s">
        <v>35</v>
      </c>
      <c r="C29" s="75" t="s">
        <v>36</v>
      </c>
    </row>
    <row r="30" spans="1:3" x14ac:dyDescent="0.25">
      <c r="A30" s="72">
        <v>29</v>
      </c>
      <c r="B30" s="130" t="s">
        <v>37</v>
      </c>
      <c r="C30" s="73" t="s">
        <v>38</v>
      </c>
    </row>
    <row r="31" spans="1:3" ht="15.75" thickBot="1" x14ac:dyDescent="0.3">
      <c r="A31" s="76">
        <v>30</v>
      </c>
      <c r="B31" s="77" t="s">
        <v>39</v>
      </c>
      <c r="C31" s="7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D14D9-F0DF-43C0-BAC2-1A545FFE0BE5}">
  <sheetPr codeName="Sheet8">
    <pageSetUpPr fitToPage="1"/>
  </sheetPr>
  <dimension ref="A1:R35"/>
  <sheetViews>
    <sheetView topLeftCell="F1" zoomScale="90" zoomScaleNormal="90" workbookViewId="0">
      <selection activeCell="G9" sqref="G9"/>
    </sheetView>
  </sheetViews>
  <sheetFormatPr defaultRowHeight="15" x14ac:dyDescent="0.25"/>
  <cols>
    <col min="1" max="1" width="32.5703125" customWidth="1"/>
    <col min="2" max="2" width="15.140625" customWidth="1"/>
    <col min="3" max="13" width="14.7109375" customWidth="1"/>
    <col min="15" max="15" width="13.140625" customWidth="1"/>
    <col min="16" max="16" width="12.85546875" customWidth="1"/>
    <col min="17" max="17" width="19.85546875" customWidth="1"/>
    <col min="18" max="18" width="17.28515625" customWidth="1"/>
  </cols>
  <sheetData>
    <row r="1" spans="1:18" ht="19.5" thickBot="1" x14ac:dyDescent="0.35">
      <c r="A1" s="30" t="s">
        <v>40</v>
      </c>
      <c r="B1" s="31"/>
      <c r="C1" s="31"/>
      <c r="D1" s="31"/>
      <c r="E1" s="31"/>
      <c r="F1" s="31"/>
      <c r="G1" s="32"/>
      <c r="H1" s="32"/>
      <c r="I1" s="32"/>
      <c r="J1" s="154" t="s">
        <v>41</v>
      </c>
      <c r="K1" s="155"/>
      <c r="L1" s="155"/>
      <c r="M1" s="156"/>
    </row>
    <row r="2" spans="1:18" ht="15.75" customHeight="1" thickBot="1" x14ac:dyDescent="0.3">
      <c r="A2" s="33" t="s">
        <v>42</v>
      </c>
      <c r="B2" s="46" t="s">
        <v>43</v>
      </c>
      <c r="C2" s="34"/>
      <c r="D2" s="34"/>
      <c r="E2" s="34"/>
      <c r="F2" s="34"/>
      <c r="G2" s="35"/>
      <c r="H2" s="35"/>
      <c r="I2" s="35"/>
      <c r="J2" s="34"/>
      <c r="K2" s="34"/>
      <c r="L2" s="34"/>
      <c r="M2" s="36"/>
    </row>
    <row r="3" spans="1:18" ht="15.75" thickBot="1" x14ac:dyDescent="0.3">
      <c r="A3" s="33" t="s">
        <v>44</v>
      </c>
      <c r="B3" s="50">
        <v>20</v>
      </c>
      <c r="C3" s="34"/>
      <c r="D3" s="34"/>
      <c r="E3" s="34"/>
      <c r="F3" s="34"/>
      <c r="G3" s="35"/>
      <c r="H3" s="35"/>
      <c r="I3" s="35"/>
      <c r="J3" s="34"/>
      <c r="K3" s="34"/>
      <c r="L3" s="34"/>
      <c r="M3" s="36"/>
    </row>
    <row r="4" spans="1:18" ht="16.5" thickBot="1" x14ac:dyDescent="0.3">
      <c r="A4" s="37" t="s">
        <v>45</v>
      </c>
      <c r="B4" s="147" t="s">
        <v>46</v>
      </c>
      <c r="C4" s="148"/>
      <c r="D4" s="148"/>
      <c r="E4" s="149"/>
      <c r="F4" s="150" t="s">
        <v>47</v>
      </c>
      <c r="G4" s="151"/>
      <c r="H4" s="151"/>
      <c r="I4" s="152"/>
      <c r="J4" s="150" t="s">
        <v>48</v>
      </c>
      <c r="K4" s="151"/>
      <c r="L4" s="151"/>
      <c r="M4" s="153"/>
    </row>
    <row r="5" spans="1:18" ht="15.75" thickBot="1" x14ac:dyDescent="0.3">
      <c r="A5" s="95"/>
      <c r="B5" s="96" t="s">
        <v>49</v>
      </c>
      <c r="C5" s="97" t="s">
        <v>50</v>
      </c>
      <c r="D5" s="97" t="s">
        <v>51</v>
      </c>
      <c r="E5" s="98" t="s">
        <v>52</v>
      </c>
      <c r="F5" s="99" t="s">
        <v>49</v>
      </c>
      <c r="G5" s="100" t="s">
        <v>50</v>
      </c>
      <c r="H5" s="100" t="s">
        <v>51</v>
      </c>
      <c r="I5" s="101" t="s">
        <v>53</v>
      </c>
      <c r="J5" s="99" t="s">
        <v>49</v>
      </c>
      <c r="K5" s="100" t="s">
        <v>50</v>
      </c>
      <c r="L5" s="100" t="s">
        <v>51</v>
      </c>
      <c r="M5" s="102" t="s">
        <v>53</v>
      </c>
      <c r="O5" s="90"/>
      <c r="P5" s="91" t="s">
        <v>54</v>
      </c>
      <c r="Q5" s="91"/>
      <c r="R5" s="92"/>
    </row>
    <row r="6" spans="1:18" ht="15.75" thickBot="1" x14ac:dyDescent="0.3">
      <c r="A6" s="95"/>
      <c r="B6" s="51">
        <v>5</v>
      </c>
      <c r="C6" s="52">
        <v>3</v>
      </c>
      <c r="D6" s="52">
        <v>1</v>
      </c>
      <c r="E6" s="52">
        <f>MAX(B6:D6)</f>
        <v>5</v>
      </c>
      <c r="F6" s="103"/>
      <c r="G6" s="104"/>
      <c r="H6" s="104"/>
      <c r="I6" s="105"/>
      <c r="J6" s="99"/>
      <c r="K6" s="100"/>
      <c r="L6" s="100"/>
      <c r="M6" s="102"/>
      <c r="O6" s="88"/>
      <c r="P6" s="88" t="s">
        <v>55</v>
      </c>
      <c r="Q6" s="88" t="s">
        <v>56</v>
      </c>
      <c r="R6" s="88" t="s">
        <v>57</v>
      </c>
    </row>
    <row r="7" spans="1:18" x14ac:dyDescent="0.25">
      <c r="A7" s="55" t="s">
        <v>58</v>
      </c>
      <c r="B7" s="38">
        <f>COUNTIF('DoITS Software &amp; Reporting'!$C$4:$C$50,"High")*$B$6</f>
        <v>160</v>
      </c>
      <c r="C7" s="39">
        <f>COUNTIF('DoITS Software &amp; Reporting'!$C$4:$C$50,"Medium")*$C$6</f>
        <v>45</v>
      </c>
      <c r="D7" s="39">
        <f>COUNTIF('DoITS Software &amp; Reporting'!$C$4:$C$50,"Low")*$D$6</f>
        <v>0</v>
      </c>
      <c r="E7" s="40">
        <f t="shared" ref="E7:E10" si="0">SUM(B7:D7)</f>
        <v>205</v>
      </c>
      <c r="F7" s="38">
        <f>(SUMIF('DoITS Software &amp; Reporting'!$C$4:$C$50,"High",'DoITS Software &amp; Reporting'!$T$4:$T$50))</f>
        <v>0</v>
      </c>
      <c r="G7" s="39">
        <f>(SUMIF('DoITS Software &amp; Reporting'!$C$4:$C$50,"Medium",'DoITS Software &amp; Reporting'!$T$4:$T$50))</f>
        <v>0</v>
      </c>
      <c r="H7" s="39">
        <f>(SUMIF('DoITS Software &amp; Reporting'!$C$4:$C$50,"Low",'DoITS Software &amp; Reporting'!$T$4:$T$50))</f>
        <v>0</v>
      </c>
      <c r="I7" s="40">
        <f t="shared" ref="I7:I10" si="1">SUM(F7:H7)</f>
        <v>0</v>
      </c>
      <c r="J7" s="38">
        <f t="shared" ref="J7:L8" si="2">IF(F7&gt;0,F7*($B$3/$E$11),0)</f>
        <v>0</v>
      </c>
      <c r="K7" s="39">
        <f t="shared" si="2"/>
        <v>0</v>
      </c>
      <c r="L7" s="39">
        <f t="shared" si="2"/>
        <v>0</v>
      </c>
      <c r="M7" s="45">
        <f>SUM(J7:L7)</f>
        <v>0</v>
      </c>
      <c r="O7" s="86" t="s">
        <v>59</v>
      </c>
      <c r="P7" s="86">
        <v>4</v>
      </c>
      <c r="Q7" s="87" t="s">
        <v>60</v>
      </c>
      <c r="R7" s="89"/>
    </row>
    <row r="8" spans="1:18" x14ac:dyDescent="0.25">
      <c r="A8" s="55" t="s">
        <v>61</v>
      </c>
      <c r="B8" s="38">
        <f>COUNTIF('Functional Requirements Sheet 2'!$C$4:$C$500,"High")*$B$6</f>
        <v>5</v>
      </c>
      <c r="C8" s="39">
        <f>COUNTIF('Functional Requirements Sheet 2'!$C$4:$C$500,"Medium")*$C$6</f>
        <v>1488</v>
      </c>
      <c r="D8" s="39">
        <f>COUNTIF('Functional Requirements Sheet 2'!$C$4:$C$500,"Low")*$D$6</f>
        <v>0</v>
      </c>
      <c r="E8" s="40">
        <f t="shared" si="0"/>
        <v>1493</v>
      </c>
      <c r="F8" s="38">
        <f>SUMIF('Functional Requirements Sheet 2'!$C$4:$C$500,"High",'Functional Requirements Sheet 2'!$T$4:$T$500)</f>
        <v>0</v>
      </c>
      <c r="G8" s="39">
        <f>SUMIF('Functional Requirements Sheet 2'!$C$4:$C$500,"Medium",'Functional Requirements Sheet 2'!$T$4:$T$500)</f>
        <v>0</v>
      </c>
      <c r="H8" s="39">
        <f>SUMIF('Functional Requirements Sheet 2'!$C$4:$C$500,"Low",'Functional Requirements Sheet 2'!$T$4:$T$500)</f>
        <v>0</v>
      </c>
      <c r="I8" s="40">
        <f t="shared" si="1"/>
        <v>0</v>
      </c>
      <c r="J8" s="38">
        <f t="shared" si="2"/>
        <v>0</v>
      </c>
      <c r="K8" s="39">
        <f t="shared" si="2"/>
        <v>0</v>
      </c>
      <c r="L8" s="39">
        <f t="shared" si="2"/>
        <v>0</v>
      </c>
      <c r="M8" s="45">
        <f t="shared" ref="M8:M10" si="3">SUM(J8:L8)</f>
        <v>0</v>
      </c>
      <c r="O8" s="86" t="s">
        <v>62</v>
      </c>
      <c r="P8" s="86">
        <v>4</v>
      </c>
      <c r="Q8" s="86">
        <v>500</v>
      </c>
      <c r="R8" s="85"/>
    </row>
    <row r="9" spans="1:18" x14ac:dyDescent="0.25">
      <c r="A9" s="55" t="s">
        <v>63</v>
      </c>
      <c r="B9" s="38">
        <f>COUNTIF('Functional Requirements Sheet 3'!$C$4:$C$200,"High")*$B$6</f>
        <v>985</v>
      </c>
      <c r="C9" s="39">
        <f>COUNTIF('Functional Requirements Sheet 3'!$C$4:$C$200,"Medium")*$C$6</f>
        <v>0</v>
      </c>
      <c r="D9" s="39">
        <f>COUNTIF('Functional Requirements Sheet 3'!$C$4:$C$200,"Low")*$D$6</f>
        <v>0</v>
      </c>
      <c r="E9" s="40">
        <f t="shared" si="0"/>
        <v>985</v>
      </c>
      <c r="F9" s="38">
        <f>SUMIF('Functional Requirements Sheet 3'!$C$4:$C$200,"High",'Functional Requirements Sheet 3'!$T$4:$T$200)</f>
        <v>0</v>
      </c>
      <c r="G9" s="39">
        <f>SUMIF('Functional Requirements Sheet 3'!$C$4:$C$200,"Medium",'Functional Requirements Sheet 3'!$T$4:$T$200)</f>
        <v>0</v>
      </c>
      <c r="H9" s="39">
        <f>SUMIF('Functional Requirements Sheet 3'!$C$4:$C$200,"Low",'Functional Requirements Sheet 3'!$T$4:$T$200)</f>
        <v>0</v>
      </c>
      <c r="I9" s="40">
        <f t="shared" si="1"/>
        <v>0</v>
      </c>
      <c r="J9" s="38">
        <f t="shared" ref="J9" si="4">IF(F9&gt;0,F9*($B$3/$E$11),0)</f>
        <v>0</v>
      </c>
      <c r="K9" s="39">
        <f t="shared" ref="K9" si="5">IF(G9&gt;0,G9*($B$3/$E$11),0)</f>
        <v>0</v>
      </c>
      <c r="L9" s="39">
        <f t="shared" ref="L9" si="6">IF(H9&gt;0,H9*($B$3/$E$11),0)</f>
        <v>0</v>
      </c>
      <c r="M9" s="45">
        <f t="shared" si="3"/>
        <v>0</v>
      </c>
      <c r="O9" s="86" t="s">
        <v>64</v>
      </c>
      <c r="P9" s="86">
        <v>4</v>
      </c>
      <c r="Q9" s="86">
        <v>200</v>
      </c>
      <c r="R9" s="85"/>
    </row>
    <row r="10" spans="1:18" x14ac:dyDescent="0.25">
      <c r="A10" s="55" t="s">
        <v>65</v>
      </c>
      <c r="B10" s="38">
        <f>COUNTIF('Functional Requirements Sheet 4'!$C$4:$C200,"High")*$B$6</f>
        <v>945</v>
      </c>
      <c r="C10" s="39">
        <f>COUNTIF('Functional Requirements Sheet 4'!$C$4:$C200,"Medium")*$C$6</f>
        <v>24</v>
      </c>
      <c r="D10" s="39">
        <f>COUNTIF('Functional Requirements Sheet 4'!$C$4:$CQ200,"low")*$D$6</f>
        <v>0</v>
      </c>
      <c r="E10" s="40">
        <f t="shared" si="0"/>
        <v>969</v>
      </c>
      <c r="F10" s="38">
        <f>SUMIF('Functional Requirements Sheet 4'!$C$4:$C$200,"High",'Functional Requirements Sheet 4'!$T$4:$T$200)</f>
        <v>0</v>
      </c>
      <c r="G10" s="39">
        <f>SUMIF('Functional Requirements Sheet 4'!$C$4:$C$200,"Medium",'Functional Requirements Sheet 4'!$T$4:$T$200)</f>
        <v>0</v>
      </c>
      <c r="H10" s="39">
        <f>SUMIF('Functional Requirements Sheet 4'!$C$4:$C$200,"Low",'Functional Requirements Sheet 4'!$T$4:$T$200)</f>
        <v>0</v>
      </c>
      <c r="I10" s="40">
        <f t="shared" si="1"/>
        <v>0</v>
      </c>
      <c r="J10" s="38">
        <f>IF(F10&gt;0,F10*($B$3/$E$11),0)</f>
        <v>0</v>
      </c>
      <c r="K10" s="39">
        <f>IF(G10&gt;0,G10*($B$3/$E$11),0)</f>
        <v>0</v>
      </c>
      <c r="L10" s="39">
        <f>IF(H10&gt;0,H10*($B$3/$E$11),0)</f>
        <v>0</v>
      </c>
      <c r="M10" s="45">
        <f t="shared" si="3"/>
        <v>0</v>
      </c>
      <c r="O10" s="86" t="s">
        <v>66</v>
      </c>
      <c r="P10" s="86">
        <v>4</v>
      </c>
      <c r="Q10" s="86">
        <v>200</v>
      </c>
      <c r="R10" s="85"/>
    </row>
    <row r="11" spans="1:18" ht="15.75" thickBot="1" x14ac:dyDescent="0.3">
      <c r="A11" s="41" t="s">
        <v>67</v>
      </c>
      <c r="B11" s="94">
        <f t="shared" ref="B11:M11" si="7">SUM(B7:B10)</f>
        <v>2095</v>
      </c>
      <c r="C11" s="42">
        <f t="shared" si="7"/>
        <v>1557</v>
      </c>
      <c r="D11" s="42">
        <f t="shared" si="7"/>
        <v>0</v>
      </c>
      <c r="E11" s="43">
        <f t="shared" si="7"/>
        <v>3652</v>
      </c>
      <c r="F11" s="94">
        <f t="shared" si="7"/>
        <v>0</v>
      </c>
      <c r="G11" s="42">
        <f t="shared" si="7"/>
        <v>0</v>
      </c>
      <c r="H11" s="42">
        <f t="shared" si="7"/>
        <v>0</v>
      </c>
      <c r="I11" s="43">
        <f t="shared" si="7"/>
        <v>0</v>
      </c>
      <c r="J11" s="94">
        <f t="shared" si="7"/>
        <v>0</v>
      </c>
      <c r="K11" s="42">
        <f t="shared" si="7"/>
        <v>0</v>
      </c>
      <c r="L11" s="42">
        <f t="shared" si="7"/>
        <v>0</v>
      </c>
      <c r="M11" s="44">
        <f t="shared" si="7"/>
        <v>0</v>
      </c>
      <c r="O11" s="86"/>
      <c r="P11" s="86"/>
      <c r="Q11" s="86"/>
      <c r="R11" s="85"/>
    </row>
    <row r="12" spans="1:18" ht="15.75" thickBot="1" x14ac:dyDescent="0.3"/>
    <row r="13" spans="1:18" ht="19.5" thickBot="1" x14ac:dyDescent="0.35">
      <c r="A13" s="30" t="s">
        <v>40</v>
      </c>
      <c r="B13" s="31"/>
      <c r="C13" s="31"/>
      <c r="D13" s="31"/>
      <c r="E13" s="31"/>
      <c r="F13" s="31"/>
      <c r="G13" s="32"/>
      <c r="H13" s="32"/>
      <c r="I13" s="32"/>
      <c r="J13" s="154" t="s">
        <v>41</v>
      </c>
      <c r="K13" s="155"/>
      <c r="L13" s="155"/>
      <c r="M13" s="156"/>
    </row>
    <row r="14" spans="1:18" ht="15.75" thickBot="1" x14ac:dyDescent="0.3">
      <c r="A14" s="33" t="s">
        <v>42</v>
      </c>
      <c r="B14" s="46" t="s">
        <v>68</v>
      </c>
      <c r="C14" s="34"/>
      <c r="D14" s="34"/>
      <c r="E14" s="34"/>
      <c r="F14" s="34"/>
      <c r="G14" s="35"/>
      <c r="H14" s="35"/>
      <c r="I14" s="35"/>
      <c r="J14" s="34"/>
      <c r="K14" s="34"/>
      <c r="L14" s="34"/>
      <c r="M14" s="36"/>
    </row>
    <row r="15" spans="1:18" ht="15.75" thickBot="1" x14ac:dyDescent="0.3">
      <c r="A15" s="33" t="s">
        <v>44</v>
      </c>
      <c r="B15" s="50">
        <v>25</v>
      </c>
      <c r="C15" s="34"/>
      <c r="D15" s="34"/>
      <c r="E15" s="34"/>
      <c r="F15" s="34"/>
      <c r="G15" s="35"/>
      <c r="H15" s="35"/>
      <c r="I15" s="35"/>
      <c r="J15" s="34"/>
      <c r="K15" s="34"/>
      <c r="L15" s="34"/>
      <c r="M15" s="36"/>
    </row>
    <row r="16" spans="1:18" ht="15" customHeight="1" thickBot="1" x14ac:dyDescent="0.3">
      <c r="A16" s="37" t="s">
        <v>45</v>
      </c>
      <c r="B16" s="147" t="s">
        <v>46</v>
      </c>
      <c r="C16" s="148"/>
      <c r="D16" s="148"/>
      <c r="E16" s="149"/>
      <c r="F16" s="150" t="s">
        <v>47</v>
      </c>
      <c r="G16" s="151"/>
      <c r="H16" s="151"/>
      <c r="I16" s="152"/>
      <c r="J16" s="150" t="s">
        <v>48</v>
      </c>
      <c r="K16" s="151"/>
      <c r="L16" s="151"/>
      <c r="M16" s="153"/>
    </row>
    <row r="17" spans="1:18" ht="15.75" thickBot="1" x14ac:dyDescent="0.3">
      <c r="A17" s="95"/>
      <c r="B17" s="96" t="s">
        <v>49</v>
      </c>
      <c r="C17" s="97" t="s">
        <v>50</v>
      </c>
      <c r="D17" s="97" t="s">
        <v>51</v>
      </c>
      <c r="E17" s="98" t="s">
        <v>52</v>
      </c>
      <c r="F17" s="99" t="s">
        <v>49</v>
      </c>
      <c r="G17" s="100" t="s">
        <v>50</v>
      </c>
      <c r="H17" s="100" t="s">
        <v>51</v>
      </c>
      <c r="I17" s="101" t="s">
        <v>53</v>
      </c>
      <c r="J17" s="99" t="s">
        <v>49</v>
      </c>
      <c r="K17" s="100" t="s">
        <v>50</v>
      </c>
      <c r="L17" s="100" t="s">
        <v>51</v>
      </c>
      <c r="M17" s="102" t="s">
        <v>53</v>
      </c>
      <c r="O17" s="90"/>
      <c r="P17" s="91" t="s">
        <v>54</v>
      </c>
      <c r="Q17" s="91"/>
      <c r="R17" s="92"/>
    </row>
    <row r="18" spans="1:18" ht="15.75" thickBot="1" x14ac:dyDescent="0.3">
      <c r="A18" s="95"/>
      <c r="B18" s="51">
        <v>5</v>
      </c>
      <c r="C18" s="52">
        <v>3</v>
      </c>
      <c r="D18" s="52">
        <v>1</v>
      </c>
      <c r="E18" s="52">
        <f>MAX(B18:D18)</f>
        <v>5</v>
      </c>
      <c r="F18" s="103"/>
      <c r="G18" s="104"/>
      <c r="H18" s="104"/>
      <c r="I18" s="105"/>
      <c r="J18" s="99"/>
      <c r="K18" s="100"/>
      <c r="L18" s="100"/>
      <c r="M18" s="102"/>
      <c r="O18" s="86"/>
      <c r="P18" s="86"/>
      <c r="Q18" s="86"/>
      <c r="R18" s="85"/>
    </row>
    <row r="19" spans="1:18" x14ac:dyDescent="0.25">
      <c r="A19" s="55" t="s">
        <v>58</v>
      </c>
      <c r="B19" s="38">
        <f>(COUNTIF('DoITS Software &amp; Reporting'!$C$4:$C$50,"High")*$B$18)</f>
        <v>160</v>
      </c>
      <c r="C19" s="39">
        <f>(COUNTIF('DoITS Software &amp; Reporting'!$C$4:$C$50,"Medium")*$C$18)</f>
        <v>45</v>
      </c>
      <c r="D19" s="39">
        <f>(COUNTIF('DoITS Software &amp; Reporting'!$C$4:$C$50,"Low")*$D$18)</f>
        <v>0</v>
      </c>
      <c r="E19" s="40">
        <f t="shared" ref="E19:E22" si="8">SUM(B19:D19)</f>
        <v>205</v>
      </c>
      <c r="F19" s="38">
        <f>(SUMIF('DoITS Software &amp; Reporting'!$C$4:$C$50,"High",'DoITS Software &amp; Reporting'!$T$4:$T$50))</f>
        <v>0</v>
      </c>
      <c r="G19" s="39">
        <f>(SUMIF('DoITS Software &amp; Reporting'!$C$4:$C$50,"Medium",'DoITS Software &amp; Reporting'!$T$4:$T$50))</f>
        <v>0</v>
      </c>
      <c r="H19" s="39">
        <f>(SUMIF('DoITS Software &amp; Reporting'!$C$4:$C$50,"Low",'DoITS Software &amp; Reporting'!$T$4:$T$50))</f>
        <v>0</v>
      </c>
      <c r="I19" s="40">
        <f t="shared" ref="I19:I22" si="9">SUM(F19:H19)</f>
        <v>0</v>
      </c>
      <c r="J19" s="38">
        <f>IF(F19&gt;0,F19*($B$15/$E$23),0)</f>
        <v>0</v>
      </c>
      <c r="K19" s="39">
        <f>IF(G19&gt;0,G19*($B$15/$E$23),0)</f>
        <v>0</v>
      </c>
      <c r="L19" s="39">
        <f>IF(H19&gt;0,H19*($B$15/$E$23),0)</f>
        <v>0</v>
      </c>
      <c r="M19" s="45">
        <f>SUM(J19:L19)</f>
        <v>0</v>
      </c>
      <c r="O19" s="86" t="s">
        <v>59</v>
      </c>
      <c r="P19" s="86">
        <v>4</v>
      </c>
      <c r="Q19" s="87" t="s">
        <v>60</v>
      </c>
      <c r="R19" s="89"/>
    </row>
    <row r="20" spans="1:18" x14ac:dyDescent="0.25">
      <c r="A20" s="55" t="s">
        <v>61</v>
      </c>
      <c r="B20" s="38">
        <f>COUNTIF('Functional Requirements Sheet 2'!$C$4:$C$500,"High")*$B$18</f>
        <v>5</v>
      </c>
      <c r="C20" s="39">
        <f>COUNTIF('Functional Requirements Sheet 2'!$C$4:$C$500,"Medium")*$C$18</f>
        <v>1488</v>
      </c>
      <c r="D20" s="39">
        <f>COUNTIF('Functional Requirements Sheet 2'!$C$4:$C$500,"Low")*$D$18</f>
        <v>0</v>
      </c>
      <c r="E20" s="40">
        <f t="shared" si="8"/>
        <v>1493</v>
      </c>
      <c r="F20" s="38">
        <f>SUMIF('Functional Requirements Sheet 2'!$C$4:$C$500,"High",'Functional Requirements Sheet 2'!$T$4:$T$500)</f>
        <v>0</v>
      </c>
      <c r="G20" s="39">
        <f>SUMIF('Functional Requirements Sheet 2'!$C$4:$C$500,"Medium",'Functional Requirements Sheet 2'!$T$4:$T$500)</f>
        <v>0</v>
      </c>
      <c r="H20" s="39">
        <f>SUMIF('Functional Requirements Sheet 2'!$C$4:$C$500,"Low",'Functional Requirements Sheet 2'!$T$4:$T$500)</f>
        <v>0</v>
      </c>
      <c r="I20" s="40">
        <f t="shared" si="9"/>
        <v>0</v>
      </c>
      <c r="J20" s="38">
        <f t="shared" ref="J20:K22" si="10">IF(F20&gt;0,F20*($B$15/$E$23),0)</f>
        <v>0</v>
      </c>
      <c r="K20" s="39">
        <f t="shared" si="10"/>
        <v>0</v>
      </c>
      <c r="L20" s="39">
        <f>IF(H20&gt;0,H20*($B$15/$E$23),0)</f>
        <v>0</v>
      </c>
      <c r="M20" s="45">
        <f t="shared" ref="M20" si="11">SUM(J20:L20)</f>
        <v>0</v>
      </c>
      <c r="O20" s="86" t="s">
        <v>62</v>
      </c>
      <c r="P20" s="86">
        <v>4</v>
      </c>
      <c r="Q20" s="86">
        <v>500</v>
      </c>
      <c r="R20" s="85"/>
    </row>
    <row r="21" spans="1:18" x14ac:dyDescent="0.25">
      <c r="A21" s="55" t="s">
        <v>63</v>
      </c>
      <c r="B21" s="38">
        <f>COUNTIF('Functional Requirements Sheet 3'!$C$4:$C$200,"High")*$B$18</f>
        <v>985</v>
      </c>
      <c r="C21" s="39">
        <f>COUNTIF('Functional Requirements Sheet 3'!$C$4:$C$200,"Medium")*$C$18</f>
        <v>0</v>
      </c>
      <c r="D21" s="39">
        <f>COUNTIF('Functional Requirements Sheet 3'!$C$4:$C$200,"Low")*$D$18</f>
        <v>0</v>
      </c>
      <c r="E21" s="40">
        <f t="shared" si="8"/>
        <v>985</v>
      </c>
      <c r="F21" s="38">
        <f>SUMIF('Functional Requirements Sheet 3'!$C$4:$C$200,"High",'Functional Requirements Sheet 3'!$T$4:$T$200)</f>
        <v>0</v>
      </c>
      <c r="G21" s="39">
        <f>SUMIF('Functional Requirements Sheet 3'!$C$4:$C$200,"Medium",'Functional Requirements Sheet 3'!$T$4:$T$200)</f>
        <v>0</v>
      </c>
      <c r="H21" s="39">
        <f>SUMIF('Functional Requirements Sheet 3'!$C$4:$C$200,"Low",'Functional Requirements Sheet 3'!$T$4:$T$200)</f>
        <v>0</v>
      </c>
      <c r="I21" s="40">
        <f t="shared" si="9"/>
        <v>0</v>
      </c>
      <c r="J21" s="38">
        <f t="shared" si="10"/>
        <v>0</v>
      </c>
      <c r="K21" s="39">
        <f t="shared" si="10"/>
        <v>0</v>
      </c>
      <c r="L21" s="39">
        <f>IF(H21&gt;0,H21*($B$15/$E$23),0)</f>
        <v>0</v>
      </c>
      <c r="M21" s="45">
        <f t="shared" ref="M21:M22" si="12">SUM(J21:L21)</f>
        <v>0</v>
      </c>
      <c r="O21" s="86" t="s">
        <v>64</v>
      </c>
      <c r="P21" s="86">
        <v>4</v>
      </c>
      <c r="Q21" s="86">
        <v>200</v>
      </c>
      <c r="R21" s="85"/>
    </row>
    <row r="22" spans="1:18" x14ac:dyDescent="0.25">
      <c r="A22" s="55" t="s">
        <v>65</v>
      </c>
      <c r="B22" s="38">
        <f>COUNTIF('Functional Requirements Sheet 4'!$C$4:$C$200,"High")*$B$18</f>
        <v>945</v>
      </c>
      <c r="C22" s="39">
        <f>COUNTIF('Functional Requirements Sheet 4'!$C$4:$CQ200,"Medium")*$C$18</f>
        <v>24</v>
      </c>
      <c r="D22" s="39">
        <f>COUNTIF('Functional Requirements Sheet 4'!$C$4:$C$200,"Low")*$D$18</f>
        <v>0</v>
      </c>
      <c r="E22" s="40">
        <f t="shared" si="8"/>
        <v>969</v>
      </c>
      <c r="F22" s="38">
        <f>SUMIF('Functional Requirements Sheet 4'!$C$4:$C$200,"High",'Functional Requirements Sheet 4'!$T$4:$T$200)</f>
        <v>0</v>
      </c>
      <c r="G22" s="39">
        <f>SUMIF('Functional Requirements Sheet 4'!$C$4:$C$200,"Medium",'Functional Requirements Sheet 4'!$T$4:$T$200)</f>
        <v>0</v>
      </c>
      <c r="H22" s="39">
        <f>SUMIF('Functional Requirements Sheet 4'!$C$4:$C$200,"Low",'Functional Requirements Sheet 4'!$T$4:$T$200)</f>
        <v>0</v>
      </c>
      <c r="I22" s="40">
        <f t="shared" si="9"/>
        <v>0</v>
      </c>
      <c r="J22" s="38">
        <f t="shared" si="10"/>
        <v>0</v>
      </c>
      <c r="K22" s="39">
        <f t="shared" si="10"/>
        <v>0</v>
      </c>
      <c r="L22" s="39">
        <f>IF(H22&gt;0,H22*($B$15/$E$23),0)</f>
        <v>0</v>
      </c>
      <c r="M22" s="45">
        <f t="shared" si="12"/>
        <v>0</v>
      </c>
      <c r="O22" s="86" t="s">
        <v>66</v>
      </c>
      <c r="P22" s="86">
        <v>4</v>
      </c>
      <c r="Q22" s="86">
        <v>200</v>
      </c>
      <c r="R22" s="85"/>
    </row>
    <row r="23" spans="1:18" ht="15.75" thickBot="1" x14ac:dyDescent="0.3">
      <c r="A23" s="41" t="s">
        <v>67</v>
      </c>
      <c r="B23" s="94">
        <f t="shared" ref="B23:M23" si="13">SUM(B19:B22)</f>
        <v>2095</v>
      </c>
      <c r="C23" s="42">
        <f t="shared" si="13"/>
        <v>1557</v>
      </c>
      <c r="D23" s="42">
        <f t="shared" si="13"/>
        <v>0</v>
      </c>
      <c r="E23" s="43">
        <f t="shared" si="13"/>
        <v>3652</v>
      </c>
      <c r="F23" s="94">
        <f t="shared" si="13"/>
        <v>0</v>
      </c>
      <c r="G23" s="42">
        <f t="shared" si="13"/>
        <v>0</v>
      </c>
      <c r="H23" s="42">
        <f t="shared" si="13"/>
        <v>0</v>
      </c>
      <c r="I23" s="43">
        <f t="shared" si="13"/>
        <v>0</v>
      </c>
      <c r="J23" s="94">
        <f t="shared" si="13"/>
        <v>0</v>
      </c>
      <c r="K23" s="42">
        <f t="shared" si="13"/>
        <v>0</v>
      </c>
      <c r="L23" s="42">
        <f t="shared" si="13"/>
        <v>0</v>
      </c>
      <c r="M23" s="44">
        <f t="shared" si="13"/>
        <v>0</v>
      </c>
    </row>
    <row r="24" spans="1:18" ht="15.75" thickBot="1" x14ac:dyDescent="0.3"/>
    <row r="25" spans="1:18" ht="19.5" thickBot="1" x14ac:dyDescent="0.35">
      <c r="A25" s="30" t="s">
        <v>40</v>
      </c>
      <c r="B25" s="31"/>
      <c r="C25" s="31"/>
      <c r="D25" s="31"/>
      <c r="E25" s="31"/>
      <c r="F25" s="31"/>
      <c r="G25" s="32"/>
      <c r="H25" s="32"/>
      <c r="I25" s="32"/>
      <c r="J25" s="154" t="s">
        <v>41</v>
      </c>
      <c r="K25" s="155"/>
      <c r="L25" s="155"/>
      <c r="M25" s="156"/>
    </row>
    <row r="26" spans="1:18" ht="15.75" thickBot="1" x14ac:dyDescent="0.3">
      <c r="A26" s="33" t="s">
        <v>42</v>
      </c>
      <c r="B26" s="46" t="s">
        <v>69</v>
      </c>
      <c r="C26" s="34"/>
      <c r="D26" s="34"/>
      <c r="E26" s="34"/>
      <c r="F26" s="34"/>
      <c r="G26" s="35"/>
      <c r="H26" s="35"/>
      <c r="I26" s="35"/>
      <c r="J26" s="34"/>
      <c r="K26" s="34"/>
      <c r="L26" s="34"/>
      <c r="M26" s="36"/>
    </row>
    <row r="27" spans="1:18" ht="15.75" thickBot="1" x14ac:dyDescent="0.3">
      <c r="A27" s="33" t="s">
        <v>44</v>
      </c>
      <c r="B27" s="50">
        <v>25</v>
      </c>
      <c r="C27" s="34"/>
      <c r="D27" s="34"/>
      <c r="E27" s="34"/>
      <c r="F27" s="34"/>
      <c r="G27" s="35"/>
      <c r="H27" s="35"/>
      <c r="I27" s="35"/>
      <c r="J27" s="34"/>
      <c r="K27" s="34"/>
      <c r="L27" s="34"/>
      <c r="M27" s="36"/>
    </row>
    <row r="28" spans="1:18" ht="15" customHeight="1" x14ac:dyDescent="0.25">
      <c r="A28" s="37" t="s">
        <v>45</v>
      </c>
      <c r="B28" s="147" t="s">
        <v>46</v>
      </c>
      <c r="C28" s="148"/>
      <c r="D28" s="148"/>
      <c r="E28" s="149"/>
      <c r="F28" s="150" t="s">
        <v>47</v>
      </c>
      <c r="G28" s="151"/>
      <c r="H28" s="151"/>
      <c r="I28" s="152"/>
      <c r="J28" s="150" t="s">
        <v>48</v>
      </c>
      <c r="K28" s="151"/>
      <c r="L28" s="151"/>
      <c r="M28" s="153"/>
    </row>
    <row r="29" spans="1:18" ht="15.75" thickBot="1" x14ac:dyDescent="0.3">
      <c r="A29" s="95"/>
      <c r="B29" s="96" t="s">
        <v>49</v>
      </c>
      <c r="C29" s="97" t="s">
        <v>50</v>
      </c>
      <c r="D29" s="97" t="s">
        <v>51</v>
      </c>
      <c r="E29" s="98" t="s">
        <v>52</v>
      </c>
      <c r="F29" s="99" t="s">
        <v>49</v>
      </c>
      <c r="G29" s="100" t="s">
        <v>50</v>
      </c>
      <c r="H29" s="100" t="s">
        <v>51</v>
      </c>
      <c r="I29" s="101" t="s">
        <v>53</v>
      </c>
      <c r="J29" s="99" t="s">
        <v>49</v>
      </c>
      <c r="K29" s="100" t="s">
        <v>50</v>
      </c>
      <c r="L29" s="100" t="s">
        <v>51</v>
      </c>
      <c r="M29" s="102" t="s">
        <v>53</v>
      </c>
    </row>
    <row r="30" spans="1:18" ht="15.75" thickBot="1" x14ac:dyDescent="0.3">
      <c r="A30" s="95"/>
      <c r="B30" s="51">
        <v>5</v>
      </c>
      <c r="C30" s="52">
        <v>3</v>
      </c>
      <c r="D30" s="52">
        <v>1</v>
      </c>
      <c r="E30" s="52">
        <f>MAX(B30:D30)</f>
        <v>5</v>
      </c>
      <c r="F30" s="103"/>
      <c r="G30" s="104"/>
      <c r="H30" s="104"/>
      <c r="I30" s="105"/>
      <c r="J30" s="99"/>
      <c r="K30" s="100"/>
      <c r="L30" s="100"/>
      <c r="M30" s="102"/>
      <c r="O30" s="90"/>
      <c r="P30" s="91" t="s">
        <v>54</v>
      </c>
      <c r="Q30" s="91"/>
      <c r="R30" s="92"/>
    </row>
    <row r="31" spans="1:18" x14ac:dyDescent="0.25">
      <c r="A31" s="55" t="s">
        <v>58</v>
      </c>
      <c r="B31" s="38">
        <f>(COUNTIF('DoITS Software &amp; Reporting'!$C$4:$C$200,"High")*$B$30) - (COUNTIF('DoITS Software &amp; Reporting'!$C$11:$C$20,"High")*$B$30)</f>
        <v>135</v>
      </c>
      <c r="C31" s="39">
        <f>(COUNTIF('DoITS Software &amp; Reporting'!$C$4:$C$50,"Medium")*$C$30) - (COUNTIF('DoITS Software &amp; Reporting'!$C$11:$C$20,"Medium")*$C$30)</f>
        <v>30</v>
      </c>
      <c r="D31" s="39">
        <f>(COUNTIF('DoITS Software &amp; Reporting'!$C$4:$C$50,"Low")*$D$30)-(COUNTIF('DoITS Software &amp; Reporting'!$C$11:$C$20,"Low")*$D$30)</f>
        <v>0</v>
      </c>
      <c r="E31" s="40">
        <f t="shared" ref="E31:E34" si="14">SUM(B31:D31)</f>
        <v>165</v>
      </c>
      <c r="F31" s="38">
        <f>(SUMIF('DoITS Software &amp; Reporting'!$C$4:$C$50,"High",'DoITS Software &amp; Reporting'!$T$4:$T$50))-(SUMIF('DoITS Software &amp; Reporting'!$C$11:$C$20,"High",'DoITS Software &amp; Reporting'!$T$11:$T$20))</f>
        <v>0</v>
      </c>
      <c r="G31" s="39">
        <f>(SUMIF('DoITS Software &amp; Reporting'!$C$4:$C$50,"Medium",'DoITS Software &amp; Reporting'!$T$4:$T$50))-(SUMIF('DoITS Software &amp; Reporting'!$C$11:$C$20,"Medium",'DoITS Software &amp; Reporting'!$T$11:$T$20))</f>
        <v>0</v>
      </c>
      <c r="H31" s="39">
        <f>(SUMIF('DoITS Software &amp; Reporting'!$C$4:$C$50,"Low",'DoITS Software &amp; Reporting'!$T$4:$T$50))-(SUMIF('DoITS Software &amp; Reporting'!$C$11:$C$20,"low",'DoITS Software &amp; Reporting'!$T$11:$T$20))</f>
        <v>0</v>
      </c>
      <c r="I31" s="40">
        <f t="shared" ref="I31:I34" si="15">SUM(F31:H31)</f>
        <v>0</v>
      </c>
      <c r="J31" s="38">
        <f>IF(F31&gt;0,F31*($B$27/$E$35),0)</f>
        <v>0</v>
      </c>
      <c r="K31" s="39">
        <f>IF(G31&gt;0,G31*($B$27/$E$35),0)</f>
        <v>0</v>
      </c>
      <c r="L31" s="39">
        <f>IF(H31&gt;0,H31*($B$27/$E$35),0)</f>
        <v>0</v>
      </c>
      <c r="M31" s="45">
        <f>SUM(J31:L31)</f>
        <v>0</v>
      </c>
      <c r="O31" s="86"/>
      <c r="P31" s="86"/>
      <c r="Q31" s="86"/>
      <c r="R31" s="85"/>
    </row>
    <row r="32" spans="1:18" x14ac:dyDescent="0.25">
      <c r="A32" s="55" t="s">
        <v>61</v>
      </c>
      <c r="B32" s="38">
        <f>COUNTIF('Functional Requirements Sheet 2'!$C$4:$C$500,"High")*$B$30</f>
        <v>5</v>
      </c>
      <c r="C32" s="39">
        <f>COUNTIF('Functional Requirements Sheet 2'!$C$4:$C$500,"Medium")*$C$30</f>
        <v>1488</v>
      </c>
      <c r="D32" s="39">
        <f>COUNTIF('Functional Requirements Sheet 2'!$C$4:$C$500,"Low")*$D$30</f>
        <v>0</v>
      </c>
      <c r="E32" s="40">
        <f t="shared" si="14"/>
        <v>1493</v>
      </c>
      <c r="F32" s="38">
        <f>SUMIF('Functional Requirements Sheet 2'!$C$4:$C$500,"High",'Functional Requirements Sheet 2'!$T$4:$T$500)</f>
        <v>0</v>
      </c>
      <c r="G32" s="39">
        <f>SUMIF('Functional Requirements Sheet 2'!$C$4:$C$500,"Medium",'Functional Requirements Sheet 2'!$T$4:$T$500)</f>
        <v>0</v>
      </c>
      <c r="H32" s="39">
        <f>SUMIF('Functional Requirements Sheet 2'!$C$4:$C$500,"Low",'Functional Requirements Sheet 2'!$T$4:$T$500)</f>
        <v>0</v>
      </c>
      <c r="I32" s="40">
        <f t="shared" si="15"/>
        <v>0</v>
      </c>
      <c r="J32" s="38">
        <f>IF(F32&gt;0,F32*($B$27/$E$53),0)</f>
        <v>0</v>
      </c>
      <c r="K32" s="39">
        <f t="shared" ref="K32:L34" si="16">IF(G32&gt;0,G32*($B$27/$E$35),0)</f>
        <v>0</v>
      </c>
      <c r="L32" s="39">
        <f t="shared" si="16"/>
        <v>0</v>
      </c>
      <c r="M32" s="45">
        <f t="shared" ref="M32:M34" si="17">SUM(J32:L32)</f>
        <v>0</v>
      </c>
      <c r="O32" s="86" t="s">
        <v>59</v>
      </c>
      <c r="P32" s="86">
        <v>4</v>
      </c>
      <c r="Q32" s="87" t="s">
        <v>60</v>
      </c>
      <c r="R32" s="89" t="s">
        <v>70</v>
      </c>
    </row>
    <row r="33" spans="1:18" x14ac:dyDescent="0.25">
      <c r="A33" s="55" t="s">
        <v>63</v>
      </c>
      <c r="B33" s="38">
        <f>COUNTIF('Functional Requirements Sheet 3'!$C$4:$C$200,"High")*$B$30</f>
        <v>985</v>
      </c>
      <c r="C33" s="39">
        <f>COUNTIF('Functional Requirements Sheet 3'!$C$4:$C$200,"Medium")*$C$30</f>
        <v>0</v>
      </c>
      <c r="D33" s="39">
        <f>COUNTIF('Functional Requirements Sheet 3'!$C$4:$C$200,"Low")*$D$30</f>
        <v>0</v>
      </c>
      <c r="E33" s="40">
        <f t="shared" si="14"/>
        <v>985</v>
      </c>
      <c r="F33" s="38">
        <f>SUMIF('Functional Requirements Sheet 3'!$C$4:$C$200,"High",'Functional Requirements Sheet 3'!$T$4:$T$200)</f>
        <v>0</v>
      </c>
      <c r="G33" s="39">
        <f>SUMIF('Functional Requirements Sheet 3'!$C$4:$C$200,"Medium",'Functional Requirements Sheet 3'!$T$4:$T$200)</f>
        <v>0</v>
      </c>
      <c r="H33" s="39">
        <f>SUMIF('Functional Requirements Sheet 3'!$C$4:$C$200,"Low",'Functional Requirements Sheet 3'!$T$4:$T$200)</f>
        <v>0</v>
      </c>
      <c r="I33" s="40">
        <f t="shared" si="15"/>
        <v>0</v>
      </c>
      <c r="J33" s="38">
        <f>IF(F33&gt;0,F33*($B$27/$E$35),0)</f>
        <v>0</v>
      </c>
      <c r="K33" s="39">
        <f t="shared" si="16"/>
        <v>0</v>
      </c>
      <c r="L33" s="39">
        <f t="shared" si="16"/>
        <v>0</v>
      </c>
      <c r="M33" s="45">
        <f t="shared" si="17"/>
        <v>0</v>
      </c>
      <c r="O33" s="86" t="s">
        <v>62</v>
      </c>
      <c r="P33" s="86">
        <v>4</v>
      </c>
      <c r="Q33" s="86">
        <v>500</v>
      </c>
      <c r="R33" s="85"/>
    </row>
    <row r="34" spans="1:18" x14ac:dyDescent="0.25">
      <c r="A34" s="55" t="s">
        <v>65</v>
      </c>
      <c r="B34" s="38">
        <f>COUNTIF('Functional Requirements Sheet 4'!$C$4:$C$200,"High")*$B$30</f>
        <v>945</v>
      </c>
      <c r="C34" s="39">
        <f>COUNTIF('Functional Requirements Sheet 4'!$C$4:$C200,"Medium")*$C$30</f>
        <v>24</v>
      </c>
      <c r="D34" s="39">
        <f>COUNTIF('Functional Requirements Sheet 4'!$C$4:$C200,"low")*$D$30</f>
        <v>0</v>
      </c>
      <c r="E34" s="40">
        <f t="shared" si="14"/>
        <v>969</v>
      </c>
      <c r="F34" s="38">
        <f>SUMIF('Functional Requirements Sheet 4'!$C$4:$C$200,"High",'Functional Requirements Sheet 4'!$T$4:$T$200)</f>
        <v>0</v>
      </c>
      <c r="G34" s="39">
        <f>SUMIF('Functional Requirements Sheet 4'!$C$4:$C$200,"Medium",'Functional Requirements Sheet 4'!$T$4:$T$200)</f>
        <v>0</v>
      </c>
      <c r="H34" s="39">
        <f>SUMIF('Functional Requirements Sheet 4'!$C$4:$C$200,"Low",'Functional Requirements Sheet 4'!$T$4:$T$200)</f>
        <v>0</v>
      </c>
      <c r="I34" s="40">
        <f t="shared" si="15"/>
        <v>0</v>
      </c>
      <c r="J34" s="38">
        <f>IF(F34&gt;0,F34*($B$27/$E$35),0)</f>
        <v>0</v>
      </c>
      <c r="K34" s="39">
        <f t="shared" si="16"/>
        <v>0</v>
      </c>
      <c r="L34" s="39">
        <f t="shared" si="16"/>
        <v>0</v>
      </c>
      <c r="M34" s="45">
        <f t="shared" si="17"/>
        <v>0</v>
      </c>
      <c r="O34" s="86" t="s">
        <v>64</v>
      </c>
      <c r="P34" s="86">
        <v>4</v>
      </c>
      <c r="Q34" s="86">
        <v>200</v>
      </c>
      <c r="R34" s="85"/>
    </row>
    <row r="35" spans="1:18" ht="15.75" thickBot="1" x14ac:dyDescent="0.3">
      <c r="A35" s="41" t="s">
        <v>67</v>
      </c>
      <c r="B35" s="94">
        <f t="shared" ref="B35:M35" si="18">SUM(B31:B34)</f>
        <v>2070</v>
      </c>
      <c r="C35" s="42">
        <f t="shared" si="18"/>
        <v>1542</v>
      </c>
      <c r="D35" s="42">
        <f t="shared" si="18"/>
        <v>0</v>
      </c>
      <c r="E35" s="43">
        <f t="shared" si="18"/>
        <v>3612</v>
      </c>
      <c r="F35" s="94">
        <f t="shared" si="18"/>
        <v>0</v>
      </c>
      <c r="G35" s="42">
        <f t="shared" si="18"/>
        <v>0</v>
      </c>
      <c r="H35" s="42">
        <f t="shared" si="18"/>
        <v>0</v>
      </c>
      <c r="I35" s="43">
        <f t="shared" si="18"/>
        <v>0</v>
      </c>
      <c r="J35" s="94">
        <f t="shared" si="18"/>
        <v>0</v>
      </c>
      <c r="K35" s="42">
        <f t="shared" si="18"/>
        <v>0</v>
      </c>
      <c r="L35" s="42">
        <f t="shared" si="18"/>
        <v>0</v>
      </c>
      <c r="M35" s="44">
        <f t="shared" si="18"/>
        <v>0</v>
      </c>
      <c r="O35" s="86" t="s">
        <v>66</v>
      </c>
      <c r="P35" s="86">
        <v>4</v>
      </c>
      <c r="Q35" s="86">
        <v>200</v>
      </c>
      <c r="R35" s="85"/>
    </row>
  </sheetData>
  <sheetProtection selectLockedCells="1" selectUnlockedCells="1"/>
  <mergeCells count="12">
    <mergeCell ref="B4:E4"/>
    <mergeCell ref="F4:I4"/>
    <mergeCell ref="J4:M4"/>
    <mergeCell ref="J1:M1"/>
    <mergeCell ref="B28:E28"/>
    <mergeCell ref="F28:I28"/>
    <mergeCell ref="J28:M28"/>
    <mergeCell ref="J13:M13"/>
    <mergeCell ref="B16:E16"/>
    <mergeCell ref="F16:I16"/>
    <mergeCell ref="J16:M16"/>
    <mergeCell ref="J25:M25"/>
  </mergeCells>
  <conditionalFormatting sqref="B2">
    <cfRule type="cellIs" dxfId="400" priority="11" operator="equal">
      <formula>"Advantageous"</formula>
    </cfRule>
    <cfRule type="cellIs" dxfId="399" priority="12" operator="equal">
      <formula>"Not Needed"</formula>
    </cfRule>
    <cfRule type="cellIs" dxfId="398" priority="13" operator="equal">
      <formula>"Minimal"</formula>
    </cfRule>
    <cfRule type="cellIs" dxfId="397" priority="14" stopIfTrue="1" operator="equal">
      <formula>"Extremely Advantageous"</formula>
    </cfRule>
    <cfRule type="cellIs" dxfId="396" priority="15" stopIfTrue="1" operator="equal">
      <formula>"Highly Advantageous"</formula>
    </cfRule>
  </conditionalFormatting>
  <conditionalFormatting sqref="B14">
    <cfRule type="cellIs" dxfId="395" priority="6" operator="equal">
      <formula>"Advantageous"</formula>
    </cfRule>
    <cfRule type="cellIs" dxfId="394" priority="7" operator="equal">
      <formula>"Not Needed"</formula>
    </cfRule>
    <cfRule type="cellIs" dxfId="393" priority="8" operator="equal">
      <formula>"Minimal"</formula>
    </cfRule>
    <cfRule type="cellIs" dxfId="392" priority="9" stopIfTrue="1" operator="equal">
      <formula>"Extremely Advantageous"</formula>
    </cfRule>
    <cfRule type="cellIs" dxfId="391" priority="10" stopIfTrue="1" operator="equal">
      <formula>"Highly Advantageous"</formula>
    </cfRule>
  </conditionalFormatting>
  <conditionalFormatting sqref="B26">
    <cfRule type="cellIs" dxfId="390" priority="1" operator="equal">
      <formula>"Advantageous"</formula>
    </cfRule>
    <cfRule type="cellIs" dxfId="389" priority="2" operator="equal">
      <formula>"Not Needed"</formula>
    </cfRule>
    <cfRule type="cellIs" dxfId="388" priority="3" operator="equal">
      <formula>"Minimal"</formula>
    </cfRule>
    <cfRule type="cellIs" dxfId="387" priority="4" stopIfTrue="1" operator="equal">
      <formula>"Extremely Advantageous"</formula>
    </cfRule>
    <cfRule type="cellIs" dxfId="386" priority="5" stopIfTrue="1" operator="equal">
      <formula>"Highly Advantageous"</formula>
    </cfRule>
  </conditionalFormatting>
  <pageMargins left="0.7" right="0.7" top="0.75" bottom="0.75" header="0.3" footer="0.3"/>
  <pageSetup scale="58" orientation="landscape" r:id="rId1"/>
  <headerFooter>
    <oddHeader>&amp;F</oddHeader>
    <oddFooter>&amp;L&amp;A&amp;C&amp;B Confidential&amp;B&amp;RPage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8DDF-6378-4FCE-99F7-F6D74AF103E4}">
  <sheetPr codeName="Sheet1">
    <pageSetUpPr fitToPage="1"/>
  </sheetPr>
  <dimension ref="A1:F22"/>
  <sheetViews>
    <sheetView zoomScale="80" zoomScaleNormal="80" workbookViewId="0">
      <selection activeCell="F30" sqref="F30"/>
    </sheetView>
  </sheetViews>
  <sheetFormatPr defaultRowHeight="15" x14ac:dyDescent="0.25"/>
  <cols>
    <col min="2" max="2" width="40" customWidth="1"/>
    <col min="6" max="6" width="81.85546875" customWidth="1"/>
  </cols>
  <sheetData>
    <row r="1" spans="1:6" ht="15.75" thickTop="1" x14ac:dyDescent="0.25">
      <c r="A1" s="26"/>
      <c r="B1" s="24"/>
      <c r="C1" s="24"/>
      <c r="D1" s="24"/>
      <c r="E1" s="24"/>
      <c r="F1" s="25"/>
    </row>
    <row r="2" spans="1:6" ht="37.5" customHeight="1" x14ac:dyDescent="0.25">
      <c r="A2" s="27" t="s">
        <v>71</v>
      </c>
      <c r="B2" s="28"/>
      <c r="C2" s="28"/>
      <c r="D2" s="28"/>
      <c r="E2" s="28"/>
      <c r="F2" s="29"/>
    </row>
    <row r="3" spans="1:6" ht="49.5" customHeight="1" x14ac:dyDescent="0.25">
      <c r="A3" s="158" t="s">
        <v>72</v>
      </c>
      <c r="B3" s="159"/>
      <c r="C3" s="159"/>
      <c r="D3" s="159"/>
      <c r="E3" s="159"/>
      <c r="F3" s="160"/>
    </row>
    <row r="4" spans="1:6" ht="63.75" customHeight="1" x14ac:dyDescent="0.25">
      <c r="A4" s="161"/>
      <c r="B4" s="159"/>
      <c r="C4" s="159"/>
      <c r="D4" s="159"/>
      <c r="E4" s="159"/>
      <c r="F4" s="160"/>
    </row>
    <row r="5" spans="1:6" ht="73.5" customHeight="1" x14ac:dyDescent="0.25">
      <c r="A5" s="161"/>
      <c r="B5" s="159"/>
      <c r="C5" s="159"/>
      <c r="D5" s="159"/>
      <c r="E5" s="159"/>
      <c r="F5" s="160"/>
    </row>
    <row r="6" spans="1:6" x14ac:dyDescent="0.25">
      <c r="A6" s="161"/>
      <c r="B6" s="159"/>
      <c r="C6" s="159"/>
      <c r="D6" s="159"/>
      <c r="E6" s="159"/>
      <c r="F6" s="160"/>
    </row>
    <row r="7" spans="1:6" x14ac:dyDescent="0.25">
      <c r="A7" s="161"/>
      <c r="B7" s="159"/>
      <c r="C7" s="159"/>
      <c r="D7" s="159"/>
      <c r="E7" s="159"/>
      <c r="F7" s="160"/>
    </row>
    <row r="8" spans="1:6" x14ac:dyDescent="0.25">
      <c r="A8" s="161"/>
      <c r="B8" s="159"/>
      <c r="C8" s="159"/>
      <c r="D8" s="159"/>
      <c r="E8" s="159"/>
      <c r="F8" s="160"/>
    </row>
    <row r="9" spans="1:6" x14ac:dyDescent="0.25">
      <c r="A9" s="161"/>
      <c r="B9" s="159"/>
      <c r="C9" s="159"/>
      <c r="D9" s="159"/>
      <c r="E9" s="159"/>
      <c r="F9" s="160"/>
    </row>
    <row r="10" spans="1:6" x14ac:dyDescent="0.25">
      <c r="A10" s="161"/>
      <c r="B10" s="159"/>
      <c r="C10" s="159"/>
      <c r="D10" s="159"/>
      <c r="E10" s="159"/>
      <c r="F10" s="160"/>
    </row>
    <row r="11" spans="1:6" ht="15.75" thickBot="1" x14ac:dyDescent="0.3">
      <c r="A11" s="162"/>
      <c r="B11" s="163"/>
      <c r="C11" s="163"/>
      <c r="D11" s="163"/>
      <c r="E11" s="163"/>
      <c r="F11" s="164"/>
    </row>
    <row r="12" spans="1:6" ht="15.75" thickTop="1" x14ac:dyDescent="0.25"/>
    <row r="13" spans="1:6" ht="15.75" hidden="1" thickBot="1" x14ac:dyDescent="0.3">
      <c r="B13" s="93" t="s">
        <v>73</v>
      </c>
      <c r="C13" s="166" t="s">
        <v>74</v>
      </c>
      <c r="D13" s="167"/>
      <c r="E13" s="167"/>
      <c r="F13" s="168"/>
    </row>
    <row r="14" spans="1:6" ht="39.75" hidden="1" customHeight="1" x14ac:dyDescent="0.25">
      <c r="B14" s="53"/>
      <c r="C14" s="159"/>
      <c r="D14" s="159"/>
      <c r="E14" s="159"/>
      <c r="F14" s="165"/>
    </row>
    <row r="15" spans="1:6" ht="37.5" hidden="1" customHeight="1" x14ac:dyDescent="0.25">
      <c r="B15" s="54"/>
      <c r="C15" s="165"/>
      <c r="D15" s="165"/>
      <c r="E15" s="165"/>
      <c r="F15" s="165"/>
    </row>
    <row r="16" spans="1:6" ht="59.25" hidden="1" customHeight="1" x14ac:dyDescent="0.25">
      <c r="B16" s="54"/>
      <c r="C16" s="165"/>
      <c r="D16" s="165"/>
      <c r="E16" s="165"/>
      <c r="F16" s="165"/>
    </row>
    <row r="17" spans="2:6" ht="59.25" hidden="1" customHeight="1" x14ac:dyDescent="0.25">
      <c r="B17" s="54"/>
      <c r="C17" s="165"/>
      <c r="D17" s="165"/>
      <c r="E17" s="165"/>
      <c r="F17" s="165"/>
    </row>
    <row r="18" spans="2:6" ht="62.25" hidden="1" customHeight="1" x14ac:dyDescent="0.25">
      <c r="B18" s="54"/>
      <c r="C18" s="165"/>
      <c r="D18" s="165"/>
      <c r="E18" s="165"/>
      <c r="F18" s="165"/>
    </row>
    <row r="19" spans="2:6" ht="47.25" hidden="1" customHeight="1" x14ac:dyDescent="0.25">
      <c r="B19" s="54"/>
      <c r="C19" s="165"/>
      <c r="D19" s="165"/>
      <c r="E19" s="165"/>
      <c r="F19" s="165"/>
    </row>
    <row r="20" spans="2:6" ht="48.75" hidden="1" customHeight="1" x14ac:dyDescent="0.25">
      <c r="B20" s="54"/>
      <c r="C20" s="165"/>
      <c r="D20" s="165"/>
      <c r="E20" s="165"/>
      <c r="F20" s="165"/>
    </row>
    <row r="21" spans="2:6" ht="46.5" hidden="1" customHeight="1" thickBot="1" x14ac:dyDescent="0.3">
      <c r="B21" s="67"/>
      <c r="C21" s="157"/>
      <c r="D21" s="157"/>
      <c r="E21" s="157"/>
      <c r="F21" s="157"/>
    </row>
    <row r="22" spans="2:6" hidden="1" x14ac:dyDescent="0.25"/>
  </sheetData>
  <sheetProtection algorithmName="SHA-512" hashValue="JB2Gm1jOqzU2gfjHA0L3pcVZ7JOpMMNauG0vr4jbL/iQinkiVryLyIR/mwBjiwwSytjwEbh1KHpMTuYqf5STPg==" saltValue="gRfAMzovCscTEusWOVgoAw==" spinCount="100000" sheet="1" selectLockedCells="1" selectUnlockedCells="1"/>
  <mergeCells count="10">
    <mergeCell ref="C21:F21"/>
    <mergeCell ref="A3:F11"/>
    <mergeCell ref="C14:F14"/>
    <mergeCell ref="C15:F15"/>
    <mergeCell ref="C16:F16"/>
    <mergeCell ref="C18:F18"/>
    <mergeCell ref="C19:F19"/>
    <mergeCell ref="C20:F20"/>
    <mergeCell ref="C13:F13"/>
    <mergeCell ref="C17:F17"/>
  </mergeCells>
  <pageMargins left="0.7" right="0.7" top="0.75" bottom="0.75" header="0.3" footer="0.3"/>
  <pageSetup scale="59" orientation="landscape" r:id="rId1"/>
  <headerFooter>
    <oddHeader>&amp;C&amp;F</oddHeader>
    <oddFooter>&amp;L&amp;D&amp;C&amp;A&amp;RPage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W66"/>
  <sheetViews>
    <sheetView tabSelected="1" zoomScale="85" zoomScaleNormal="85" workbookViewId="0">
      <pane ySplit="3" topLeftCell="A4" activePane="bottomLeft" state="frozen"/>
      <selection pane="bottomLeft" activeCell="E7" sqref="E7"/>
    </sheetView>
  </sheetViews>
  <sheetFormatPr defaultColWidth="9.140625" defaultRowHeight="12" customHeight="1" x14ac:dyDescent="0.25"/>
  <cols>
    <col min="1" max="1" width="10.7109375" style="2" customWidth="1"/>
    <col min="2" max="2" width="18.7109375" style="2" customWidth="1"/>
    <col min="3" max="3" width="32.28515625" style="3" customWidth="1"/>
    <col min="4" max="4" width="67" style="4" customWidth="1"/>
    <col min="5" max="5" width="65.7109375" style="83" customWidth="1"/>
    <col min="6" max="6" width="30.42578125" style="83" customWidth="1"/>
    <col min="7" max="8" width="30.7109375" style="84" customWidth="1"/>
    <col min="9" max="9" width="10.7109375" hidden="1" customWidth="1"/>
    <col min="10" max="11" width="10" style="21" hidden="1" customWidth="1"/>
    <col min="12" max="21" width="8.7109375" style="21" hidden="1" customWidth="1"/>
    <col min="22" max="22" width="60.7109375" style="21" hidden="1" customWidth="1"/>
    <col min="23" max="23" width="32.7109375" style="21" hidden="1" customWidth="1"/>
    <col min="24" max="16384" width="9.140625" style="21"/>
  </cols>
  <sheetData>
    <row r="1" spans="1:23" s="79" customFormat="1" ht="105" customHeight="1" thickBot="1" x14ac:dyDescent="0.3">
      <c r="A1" s="7" t="s">
        <v>75</v>
      </c>
      <c r="B1" s="7" t="s">
        <v>76</v>
      </c>
      <c r="C1" s="7" t="s">
        <v>77</v>
      </c>
      <c r="D1" s="7" t="s">
        <v>78</v>
      </c>
      <c r="E1" s="7" t="s">
        <v>79</v>
      </c>
      <c r="F1" s="7" t="s">
        <v>80</v>
      </c>
      <c r="G1" s="7" t="s">
        <v>81</v>
      </c>
      <c r="H1" s="7" t="s">
        <v>82</v>
      </c>
      <c r="I1" s="14" t="s">
        <v>83</v>
      </c>
      <c r="J1" s="14" t="s">
        <v>84</v>
      </c>
      <c r="K1" s="14" t="s">
        <v>85</v>
      </c>
      <c r="L1" s="14" t="s">
        <v>86</v>
      </c>
      <c r="M1" s="14" t="s">
        <v>87</v>
      </c>
      <c r="N1" s="14" t="s">
        <v>88</v>
      </c>
      <c r="O1" s="15" t="s">
        <v>89</v>
      </c>
      <c r="P1" s="15" t="s">
        <v>90</v>
      </c>
      <c r="Q1" s="15" t="s">
        <v>91</v>
      </c>
      <c r="R1" s="15" t="s">
        <v>92</v>
      </c>
      <c r="S1" s="15" t="s">
        <v>93</v>
      </c>
      <c r="T1" s="15" t="s">
        <v>94</v>
      </c>
      <c r="U1" s="16" t="s">
        <v>95</v>
      </c>
      <c r="V1" s="17" t="s">
        <v>96</v>
      </c>
      <c r="W1" s="140" t="s">
        <v>97</v>
      </c>
    </row>
    <row r="2" spans="1:23" s="79" customFormat="1" ht="26.25" customHeight="1" x14ac:dyDescent="0.25">
      <c r="A2" s="59" t="s">
        <v>98</v>
      </c>
      <c r="B2" s="56"/>
      <c r="C2" s="132"/>
      <c r="D2" s="80"/>
      <c r="E2" s="80"/>
      <c r="F2" s="144" t="s">
        <v>99</v>
      </c>
      <c r="G2" s="145"/>
      <c r="H2" s="146"/>
      <c r="I2" s="47">
        <v>5</v>
      </c>
      <c r="J2" s="48">
        <v>2</v>
      </c>
      <c r="K2" s="48">
        <v>0</v>
      </c>
      <c r="L2" s="48">
        <v>3</v>
      </c>
      <c r="M2" s="48">
        <v>1</v>
      </c>
      <c r="N2" s="48">
        <v>0</v>
      </c>
      <c r="O2" s="48">
        <v>1</v>
      </c>
      <c r="P2" s="47">
        <v>0</v>
      </c>
      <c r="Q2" s="47">
        <v>0</v>
      </c>
      <c r="R2" s="49"/>
      <c r="S2" s="47" t="s">
        <v>100</v>
      </c>
      <c r="T2" s="18"/>
      <c r="U2" s="19"/>
      <c r="V2" s="20"/>
      <c r="W2" s="141"/>
    </row>
    <row r="3" spans="1:23" s="82" customFormat="1" ht="30" customHeight="1" x14ac:dyDescent="0.25">
      <c r="A3" s="8"/>
      <c r="B3" s="22"/>
      <c r="C3" s="9"/>
      <c r="D3" s="66" t="s">
        <v>184</v>
      </c>
      <c r="E3" s="81"/>
      <c r="F3" s="81"/>
      <c r="G3" s="9"/>
      <c r="H3" s="9"/>
      <c r="I3" s="9"/>
      <c r="J3" s="9"/>
      <c r="K3" s="9"/>
      <c r="L3" s="9"/>
      <c r="M3" s="9"/>
      <c r="N3" s="9"/>
      <c r="O3" s="9"/>
      <c r="P3" s="9"/>
      <c r="Q3" s="9"/>
      <c r="R3" s="9"/>
      <c r="S3" s="9"/>
      <c r="T3" s="9"/>
      <c r="U3" s="9"/>
      <c r="V3" s="9"/>
      <c r="W3" s="9"/>
    </row>
    <row r="4" spans="1:23" s="82" customFormat="1" ht="75" customHeight="1" x14ac:dyDescent="0.2">
      <c r="A4" s="106" t="s">
        <v>102</v>
      </c>
      <c r="B4" s="107" t="s">
        <v>182</v>
      </c>
      <c r="C4" s="107" t="s">
        <v>103</v>
      </c>
      <c r="D4" s="135" t="s">
        <v>157</v>
      </c>
      <c r="E4" s="134"/>
      <c r="F4" s="110" t="s">
        <v>104</v>
      </c>
      <c r="G4" s="110" t="s">
        <v>104</v>
      </c>
      <c r="H4" s="110" t="s">
        <v>104</v>
      </c>
      <c r="I4" s="111">
        <f>COUNTIFS(C4:C4,"=High",F4:F4,"=YES-Fully meets")</f>
        <v>0</v>
      </c>
      <c r="J4" s="111">
        <f t="shared" ref="J4" si="0">COUNTIFS(C4:C4,"=High",F4:F4,"=YES-Partially meets")</f>
        <v>0</v>
      </c>
      <c r="K4" s="111">
        <f t="shared" ref="K4" si="1">COUNTIFS(C4:C4,"=High",F4:F4,"=NO-Does not meet")</f>
        <v>0</v>
      </c>
      <c r="L4" s="111">
        <f t="shared" ref="L4" si="2">COUNTIFS(C4:C4,"=Medium",F4:F4,"=YES-Fully meets")</f>
        <v>0</v>
      </c>
      <c r="M4" s="111">
        <f t="shared" ref="M4" si="3">COUNTIFS(C4:C4,"=Medium",F4:F4,"=YES-Partially meets")</f>
        <v>0</v>
      </c>
      <c r="N4" s="111">
        <f t="shared" ref="N4" si="4">COUNTIFS(C4:C4,"=Medium",F4:F4,"=NO-Does not meet")</f>
        <v>0</v>
      </c>
      <c r="O4" s="111">
        <f t="shared" ref="O4" si="5">COUNTIFS(C4:C4,"=Low",F4:F4,"=YES-Fully meets")</f>
        <v>0</v>
      </c>
      <c r="P4" s="111">
        <f t="shared" ref="P4" si="6">COUNTIFS(C4:C4,"=Low",F4:F4,"=YES-Partially meets")</f>
        <v>0</v>
      </c>
      <c r="Q4" s="111">
        <f t="shared" ref="Q4" si="7">COUNTIFS(C4:C4,"=Low",F4:F4,"=NO-Does not meet")</f>
        <v>0</v>
      </c>
      <c r="R4" s="111">
        <f>+($I4*$I$2)+($J4*$J$2)+($K4*$K$2)+($L4*$L$2)+($M4*$M$2)+($N4*$N$2)+($O4*$O$2)+($P4*$P$2)+($Q4*$Q$2)</f>
        <v>0</v>
      </c>
      <c r="S4" s="111">
        <f t="shared" ref="S4:S50" si="8">IF($G4="Production",1,IF($G4="Development",0.25,0))</f>
        <v>0</v>
      </c>
      <c r="T4" s="111">
        <f>+$R4*$S4</f>
        <v>0</v>
      </c>
      <c r="U4" s="111">
        <f t="shared" ref="U4" si="9">IF(C4="High",$I$2,IF(C4="Medium",$L$2,$O$2))</f>
        <v>3</v>
      </c>
      <c r="V4" s="112"/>
      <c r="W4" s="142"/>
    </row>
    <row r="5" spans="1:23" s="82" customFormat="1" ht="75" customHeight="1" x14ac:dyDescent="0.2">
      <c r="A5" s="106" t="s">
        <v>105</v>
      </c>
      <c r="B5" s="107" t="s">
        <v>182</v>
      </c>
      <c r="C5" s="107" t="s">
        <v>106</v>
      </c>
      <c r="D5" s="136" t="s">
        <v>158</v>
      </c>
      <c r="E5" s="113"/>
      <c r="F5" s="110" t="s">
        <v>104</v>
      </c>
      <c r="G5" s="110" t="s">
        <v>104</v>
      </c>
      <c r="H5" s="110" t="s">
        <v>104</v>
      </c>
      <c r="I5" s="111">
        <f t="shared" ref="I5:I50" si="10">COUNTIFS(C5:C5,"=High",F5:F5,"=YES-Fully meets")</f>
        <v>0</v>
      </c>
      <c r="J5" s="111">
        <f t="shared" ref="J5:J50" si="11">COUNTIFS(C5:C5,"=High",F5:F5,"=YES-Partially meets")</f>
        <v>0</v>
      </c>
      <c r="K5" s="111">
        <f t="shared" ref="K5:K50" si="12">COUNTIFS(C5:C5,"=High",F5:F5,"=NO-Does not meet")</f>
        <v>0</v>
      </c>
      <c r="L5" s="111">
        <f t="shared" ref="L5:L50" si="13">COUNTIFS(C5:C5,"=Medium",F5:F5,"=YES-Fully meets")</f>
        <v>0</v>
      </c>
      <c r="M5" s="111">
        <f t="shared" ref="M5:M50" si="14">COUNTIFS(C5:C5,"=Medium",F5:F5,"=YES-Partially meets")</f>
        <v>0</v>
      </c>
      <c r="N5" s="111">
        <f t="shared" ref="N5:N50" si="15">COUNTIFS(C5:C5,"=Medium",F5:F5,"=NO-Does not meet")</f>
        <v>0</v>
      </c>
      <c r="O5" s="111">
        <f t="shared" ref="O5:O50" si="16">COUNTIFS(C5:C5,"=Low",F5:F5,"=YES-Fully meets")</f>
        <v>0</v>
      </c>
      <c r="P5" s="111">
        <f t="shared" ref="P5:P50" si="17">COUNTIFS(C5:C5,"=Low",F5:F5,"=YES-Partially meets")</f>
        <v>0</v>
      </c>
      <c r="Q5" s="111">
        <f t="shared" ref="Q5:Q50" si="18">COUNTIFS(C5:C5,"=Low",F5:F5,"=NO-Does not meet")</f>
        <v>0</v>
      </c>
      <c r="R5" s="111">
        <f t="shared" ref="R5:R50" si="19">+($I5*$I$2)+($J5*$J$2)+($K5*$K$2)+($L5*$L$2)+($M5*$M$2)+($N5*$N$2)+($O5*$O$2)+($P5*$P$2)+($Q5*$Q$2)</f>
        <v>0</v>
      </c>
      <c r="S5" s="111">
        <f t="shared" si="8"/>
        <v>0</v>
      </c>
      <c r="T5" s="111">
        <f t="shared" ref="T5:T50" si="20">+$R5*$S5</f>
        <v>0</v>
      </c>
      <c r="U5" s="111">
        <f t="shared" ref="U5:U50" si="21">IF(C5="High",$I$2,IF(C5="Medium",$L$2,$O$2))</f>
        <v>5</v>
      </c>
      <c r="V5" s="112"/>
      <c r="W5" s="142"/>
    </row>
    <row r="6" spans="1:23" s="82" customFormat="1" ht="75" customHeight="1" x14ac:dyDescent="0.2">
      <c r="A6" s="106" t="s">
        <v>107</v>
      </c>
      <c r="B6" s="107" t="s">
        <v>182</v>
      </c>
      <c r="C6" s="107" t="s">
        <v>106</v>
      </c>
      <c r="D6" s="136" t="s">
        <v>159</v>
      </c>
      <c r="E6" s="113"/>
      <c r="F6" s="110" t="s">
        <v>104</v>
      </c>
      <c r="G6" s="110" t="s">
        <v>104</v>
      </c>
      <c r="H6" s="110" t="s">
        <v>104</v>
      </c>
      <c r="I6" s="111">
        <f t="shared" si="10"/>
        <v>0</v>
      </c>
      <c r="J6" s="111">
        <f t="shared" si="11"/>
        <v>0</v>
      </c>
      <c r="K6" s="111">
        <f t="shared" si="12"/>
        <v>0</v>
      </c>
      <c r="L6" s="111">
        <f t="shared" si="13"/>
        <v>0</v>
      </c>
      <c r="M6" s="111">
        <f t="shared" si="14"/>
        <v>0</v>
      </c>
      <c r="N6" s="111">
        <f t="shared" si="15"/>
        <v>0</v>
      </c>
      <c r="O6" s="111">
        <f t="shared" si="16"/>
        <v>0</v>
      </c>
      <c r="P6" s="111">
        <f t="shared" si="17"/>
        <v>0</v>
      </c>
      <c r="Q6" s="111">
        <f t="shared" si="18"/>
        <v>0</v>
      </c>
      <c r="R6" s="111">
        <f t="shared" si="19"/>
        <v>0</v>
      </c>
      <c r="S6" s="111">
        <f t="shared" si="8"/>
        <v>0</v>
      </c>
      <c r="T6" s="111">
        <f t="shared" si="20"/>
        <v>0</v>
      </c>
      <c r="U6" s="111">
        <f t="shared" si="21"/>
        <v>5</v>
      </c>
      <c r="V6" s="112"/>
      <c r="W6" s="142"/>
    </row>
    <row r="7" spans="1:23" s="82" customFormat="1" ht="75" customHeight="1" x14ac:dyDescent="0.2">
      <c r="A7" s="106" t="s">
        <v>108</v>
      </c>
      <c r="B7" s="107" t="s">
        <v>182</v>
      </c>
      <c r="C7" s="107" t="s">
        <v>106</v>
      </c>
      <c r="D7" s="136" t="s">
        <v>160</v>
      </c>
      <c r="E7" s="113"/>
      <c r="F7" s="110" t="s">
        <v>104</v>
      </c>
      <c r="G7" s="110" t="s">
        <v>104</v>
      </c>
      <c r="H7" s="110" t="s">
        <v>104</v>
      </c>
      <c r="I7" s="111">
        <f t="shared" si="10"/>
        <v>0</v>
      </c>
      <c r="J7" s="111">
        <f t="shared" si="11"/>
        <v>0</v>
      </c>
      <c r="K7" s="111">
        <f t="shared" si="12"/>
        <v>0</v>
      </c>
      <c r="L7" s="111">
        <f t="shared" si="13"/>
        <v>0</v>
      </c>
      <c r="M7" s="111">
        <f t="shared" si="14"/>
        <v>0</v>
      </c>
      <c r="N7" s="111">
        <f t="shared" si="15"/>
        <v>0</v>
      </c>
      <c r="O7" s="111">
        <f t="shared" si="16"/>
        <v>0</v>
      </c>
      <c r="P7" s="111">
        <f t="shared" si="17"/>
        <v>0</v>
      </c>
      <c r="Q7" s="111">
        <f t="shared" si="18"/>
        <v>0</v>
      </c>
      <c r="R7" s="111">
        <f t="shared" si="19"/>
        <v>0</v>
      </c>
      <c r="S7" s="111">
        <f t="shared" si="8"/>
        <v>0</v>
      </c>
      <c r="T7" s="111">
        <f t="shared" si="20"/>
        <v>0</v>
      </c>
      <c r="U7" s="111">
        <f t="shared" si="21"/>
        <v>5</v>
      </c>
      <c r="V7" s="112"/>
      <c r="W7" s="142"/>
    </row>
    <row r="8" spans="1:23" s="82" customFormat="1" ht="75" customHeight="1" x14ac:dyDescent="0.2">
      <c r="A8" s="106" t="s">
        <v>109</v>
      </c>
      <c r="B8" s="107" t="s">
        <v>182</v>
      </c>
      <c r="C8" s="107" t="s">
        <v>103</v>
      </c>
      <c r="D8" s="136" t="s">
        <v>161</v>
      </c>
      <c r="E8" s="113"/>
      <c r="F8" s="110" t="s">
        <v>104</v>
      </c>
      <c r="G8" s="110" t="s">
        <v>104</v>
      </c>
      <c r="H8" s="110" t="s">
        <v>104</v>
      </c>
      <c r="I8" s="111">
        <f t="shared" si="10"/>
        <v>0</v>
      </c>
      <c r="J8" s="111">
        <f t="shared" si="11"/>
        <v>0</v>
      </c>
      <c r="K8" s="111">
        <f t="shared" si="12"/>
        <v>0</v>
      </c>
      <c r="L8" s="111">
        <f t="shared" si="13"/>
        <v>0</v>
      </c>
      <c r="M8" s="111">
        <f t="shared" si="14"/>
        <v>0</v>
      </c>
      <c r="N8" s="111">
        <f t="shared" si="15"/>
        <v>0</v>
      </c>
      <c r="O8" s="111">
        <f t="shared" si="16"/>
        <v>0</v>
      </c>
      <c r="P8" s="111">
        <f t="shared" si="17"/>
        <v>0</v>
      </c>
      <c r="Q8" s="111">
        <f t="shared" si="18"/>
        <v>0</v>
      </c>
      <c r="R8" s="111">
        <f t="shared" si="19"/>
        <v>0</v>
      </c>
      <c r="S8" s="111">
        <f t="shared" si="8"/>
        <v>0</v>
      </c>
      <c r="T8" s="111">
        <f t="shared" si="20"/>
        <v>0</v>
      </c>
      <c r="U8" s="111">
        <f t="shared" si="21"/>
        <v>3</v>
      </c>
      <c r="V8" s="112"/>
      <c r="W8" s="142"/>
    </row>
    <row r="9" spans="1:23" s="82" customFormat="1" ht="75" customHeight="1" x14ac:dyDescent="0.2">
      <c r="A9" s="106" t="s">
        <v>110</v>
      </c>
      <c r="B9" s="107" t="s">
        <v>182</v>
      </c>
      <c r="C9" s="107" t="s">
        <v>103</v>
      </c>
      <c r="D9" s="136" t="s">
        <v>162</v>
      </c>
      <c r="E9" s="113"/>
      <c r="F9" s="110" t="s">
        <v>104</v>
      </c>
      <c r="G9" s="110" t="s">
        <v>104</v>
      </c>
      <c r="H9" s="110" t="s">
        <v>104</v>
      </c>
      <c r="I9" s="111">
        <f t="shared" si="10"/>
        <v>0</v>
      </c>
      <c r="J9" s="111">
        <f t="shared" si="11"/>
        <v>0</v>
      </c>
      <c r="K9" s="111">
        <f t="shared" si="12"/>
        <v>0</v>
      </c>
      <c r="L9" s="111">
        <f t="shared" si="13"/>
        <v>0</v>
      </c>
      <c r="M9" s="111">
        <f t="shared" si="14"/>
        <v>0</v>
      </c>
      <c r="N9" s="111">
        <f t="shared" si="15"/>
        <v>0</v>
      </c>
      <c r="O9" s="111">
        <f t="shared" si="16"/>
        <v>0</v>
      </c>
      <c r="P9" s="111">
        <f t="shared" si="17"/>
        <v>0</v>
      </c>
      <c r="Q9" s="111">
        <f t="shared" si="18"/>
        <v>0</v>
      </c>
      <c r="R9" s="111">
        <f t="shared" si="19"/>
        <v>0</v>
      </c>
      <c r="S9" s="111">
        <f t="shared" si="8"/>
        <v>0</v>
      </c>
      <c r="T9" s="111">
        <f t="shared" si="20"/>
        <v>0</v>
      </c>
      <c r="U9" s="111">
        <f t="shared" si="21"/>
        <v>3</v>
      </c>
      <c r="V9" s="112"/>
      <c r="W9" s="142"/>
    </row>
    <row r="10" spans="1:23" s="82" customFormat="1" ht="75" customHeight="1" x14ac:dyDescent="0.2">
      <c r="A10" s="106" t="s">
        <v>111</v>
      </c>
      <c r="B10" s="107" t="s">
        <v>182</v>
      </c>
      <c r="C10" s="107" t="s">
        <v>106</v>
      </c>
      <c r="D10" s="136" t="s">
        <v>163</v>
      </c>
      <c r="E10" s="113"/>
      <c r="F10" s="110" t="s">
        <v>104</v>
      </c>
      <c r="G10" s="110" t="s">
        <v>104</v>
      </c>
      <c r="H10" s="110" t="s">
        <v>104</v>
      </c>
      <c r="I10" s="111">
        <f t="shared" si="10"/>
        <v>0</v>
      </c>
      <c r="J10" s="111">
        <f t="shared" si="11"/>
        <v>0</v>
      </c>
      <c r="K10" s="111">
        <f t="shared" si="12"/>
        <v>0</v>
      </c>
      <c r="L10" s="111">
        <f t="shared" si="13"/>
        <v>0</v>
      </c>
      <c r="M10" s="111">
        <f t="shared" si="14"/>
        <v>0</v>
      </c>
      <c r="N10" s="111">
        <f t="shared" si="15"/>
        <v>0</v>
      </c>
      <c r="O10" s="111">
        <f t="shared" si="16"/>
        <v>0</v>
      </c>
      <c r="P10" s="111">
        <f t="shared" si="17"/>
        <v>0</v>
      </c>
      <c r="Q10" s="111">
        <f t="shared" si="18"/>
        <v>0</v>
      </c>
      <c r="R10" s="111">
        <f t="shared" si="19"/>
        <v>0</v>
      </c>
      <c r="S10" s="111">
        <f t="shared" si="8"/>
        <v>0</v>
      </c>
      <c r="T10" s="111">
        <f t="shared" si="20"/>
        <v>0</v>
      </c>
      <c r="U10" s="111">
        <f t="shared" si="21"/>
        <v>5</v>
      </c>
      <c r="V10" s="112"/>
      <c r="W10" s="142"/>
    </row>
    <row r="11" spans="1:23" s="82" customFormat="1" ht="75" customHeight="1" x14ac:dyDescent="0.2">
      <c r="A11" s="106" t="s">
        <v>112</v>
      </c>
      <c r="B11" s="107" t="s">
        <v>182</v>
      </c>
      <c r="C11" s="107" t="s">
        <v>106</v>
      </c>
      <c r="D11" s="137" t="s">
        <v>164</v>
      </c>
      <c r="E11" s="61"/>
      <c r="F11" s="110" t="s">
        <v>104</v>
      </c>
      <c r="G11" s="110" t="s">
        <v>104</v>
      </c>
      <c r="H11" s="110" t="s">
        <v>104</v>
      </c>
      <c r="I11" s="111">
        <f t="shared" si="10"/>
        <v>0</v>
      </c>
      <c r="J11" s="111">
        <f t="shared" si="11"/>
        <v>0</v>
      </c>
      <c r="K11" s="111">
        <f t="shared" si="12"/>
        <v>0</v>
      </c>
      <c r="L11" s="111">
        <f t="shared" si="13"/>
        <v>0</v>
      </c>
      <c r="M11" s="111">
        <f t="shared" si="14"/>
        <v>0</v>
      </c>
      <c r="N11" s="111">
        <f t="shared" si="15"/>
        <v>0</v>
      </c>
      <c r="O11" s="111">
        <f t="shared" si="16"/>
        <v>0</v>
      </c>
      <c r="P11" s="111">
        <f t="shared" si="17"/>
        <v>0</v>
      </c>
      <c r="Q11" s="111">
        <f t="shared" si="18"/>
        <v>0</v>
      </c>
      <c r="R11" s="111">
        <f t="shared" si="19"/>
        <v>0</v>
      </c>
      <c r="S11" s="111">
        <f t="shared" si="8"/>
        <v>0</v>
      </c>
      <c r="T11" s="111">
        <f t="shared" si="20"/>
        <v>0</v>
      </c>
      <c r="U11" s="111">
        <f t="shared" si="21"/>
        <v>5</v>
      </c>
      <c r="V11" s="115"/>
      <c r="W11" s="142"/>
    </row>
    <row r="12" spans="1:23" s="82" customFormat="1" ht="75" customHeight="1" x14ac:dyDescent="0.2">
      <c r="A12" s="106" t="s">
        <v>113</v>
      </c>
      <c r="B12" s="107" t="s">
        <v>182</v>
      </c>
      <c r="C12" s="107" t="s">
        <v>106</v>
      </c>
      <c r="D12" s="136" t="s">
        <v>165</v>
      </c>
      <c r="E12" s="113"/>
      <c r="F12" s="110" t="s">
        <v>104</v>
      </c>
      <c r="G12" s="110" t="s">
        <v>104</v>
      </c>
      <c r="H12" s="110" t="s">
        <v>104</v>
      </c>
      <c r="I12" s="111">
        <f t="shared" si="10"/>
        <v>0</v>
      </c>
      <c r="J12" s="111">
        <f t="shared" si="11"/>
        <v>0</v>
      </c>
      <c r="K12" s="111">
        <f t="shared" si="12"/>
        <v>0</v>
      </c>
      <c r="L12" s="111">
        <f t="shared" si="13"/>
        <v>0</v>
      </c>
      <c r="M12" s="111">
        <f t="shared" si="14"/>
        <v>0</v>
      </c>
      <c r="N12" s="111">
        <f t="shared" si="15"/>
        <v>0</v>
      </c>
      <c r="O12" s="111">
        <f t="shared" si="16"/>
        <v>0</v>
      </c>
      <c r="P12" s="111">
        <f t="shared" si="17"/>
        <v>0</v>
      </c>
      <c r="Q12" s="111">
        <f t="shared" si="18"/>
        <v>0</v>
      </c>
      <c r="R12" s="111">
        <f t="shared" si="19"/>
        <v>0</v>
      </c>
      <c r="S12" s="111">
        <f t="shared" si="8"/>
        <v>0</v>
      </c>
      <c r="T12" s="111">
        <f t="shared" si="20"/>
        <v>0</v>
      </c>
      <c r="U12" s="111">
        <f t="shared" si="21"/>
        <v>5</v>
      </c>
      <c r="V12" s="115"/>
      <c r="W12" s="142"/>
    </row>
    <row r="13" spans="1:23" s="82" customFormat="1" ht="75" customHeight="1" x14ac:dyDescent="0.2">
      <c r="A13" s="106" t="s">
        <v>114</v>
      </c>
      <c r="B13" s="114" t="s">
        <v>128</v>
      </c>
      <c r="C13" s="107" t="s">
        <v>106</v>
      </c>
      <c r="D13" s="136" t="s">
        <v>166</v>
      </c>
      <c r="E13" s="113"/>
      <c r="F13" s="110" t="s">
        <v>104</v>
      </c>
      <c r="G13" s="110" t="s">
        <v>104</v>
      </c>
      <c r="H13" s="110" t="s">
        <v>104</v>
      </c>
      <c r="I13" s="111">
        <f t="shared" si="10"/>
        <v>0</v>
      </c>
      <c r="J13" s="111">
        <f t="shared" si="11"/>
        <v>0</v>
      </c>
      <c r="K13" s="111">
        <f t="shared" si="12"/>
        <v>0</v>
      </c>
      <c r="L13" s="111">
        <f t="shared" si="13"/>
        <v>0</v>
      </c>
      <c r="M13" s="111">
        <f t="shared" si="14"/>
        <v>0</v>
      </c>
      <c r="N13" s="111">
        <f t="shared" si="15"/>
        <v>0</v>
      </c>
      <c r="O13" s="111">
        <f t="shared" si="16"/>
        <v>0</v>
      </c>
      <c r="P13" s="111">
        <f t="shared" si="17"/>
        <v>0</v>
      </c>
      <c r="Q13" s="111">
        <f t="shared" si="18"/>
        <v>0</v>
      </c>
      <c r="R13" s="111">
        <f t="shared" si="19"/>
        <v>0</v>
      </c>
      <c r="S13" s="111">
        <f t="shared" si="8"/>
        <v>0</v>
      </c>
      <c r="T13" s="111">
        <f t="shared" si="20"/>
        <v>0</v>
      </c>
      <c r="U13" s="111">
        <f t="shared" si="21"/>
        <v>5</v>
      </c>
      <c r="V13" s="115"/>
      <c r="W13" s="142"/>
    </row>
    <row r="14" spans="1:23" s="82" customFormat="1" ht="75" customHeight="1" x14ac:dyDescent="0.2">
      <c r="A14" s="106" t="s">
        <v>115</v>
      </c>
      <c r="B14" s="114" t="s">
        <v>183</v>
      </c>
      <c r="C14" s="107" t="s">
        <v>103</v>
      </c>
      <c r="D14" s="136" t="s">
        <v>167</v>
      </c>
      <c r="E14" s="113"/>
      <c r="F14" s="110" t="s">
        <v>104</v>
      </c>
      <c r="G14" s="110" t="s">
        <v>104</v>
      </c>
      <c r="H14" s="110" t="s">
        <v>104</v>
      </c>
      <c r="I14" s="111">
        <f t="shared" si="10"/>
        <v>0</v>
      </c>
      <c r="J14" s="111">
        <f t="shared" si="11"/>
        <v>0</v>
      </c>
      <c r="K14" s="111">
        <f t="shared" si="12"/>
        <v>0</v>
      </c>
      <c r="L14" s="111">
        <f t="shared" si="13"/>
        <v>0</v>
      </c>
      <c r="M14" s="111">
        <f t="shared" si="14"/>
        <v>0</v>
      </c>
      <c r="N14" s="111">
        <f t="shared" si="15"/>
        <v>0</v>
      </c>
      <c r="O14" s="111">
        <f t="shared" si="16"/>
        <v>0</v>
      </c>
      <c r="P14" s="111">
        <f t="shared" si="17"/>
        <v>0</v>
      </c>
      <c r="Q14" s="111">
        <f t="shared" si="18"/>
        <v>0</v>
      </c>
      <c r="R14" s="111">
        <f t="shared" si="19"/>
        <v>0</v>
      </c>
      <c r="S14" s="111">
        <f t="shared" si="8"/>
        <v>0</v>
      </c>
      <c r="T14" s="111">
        <f t="shared" si="20"/>
        <v>0</v>
      </c>
      <c r="U14" s="111">
        <f t="shared" si="21"/>
        <v>3</v>
      </c>
      <c r="V14" s="115"/>
      <c r="W14" s="142"/>
    </row>
    <row r="15" spans="1:23" s="82" customFormat="1" ht="75" customHeight="1" x14ac:dyDescent="0.2">
      <c r="A15" s="106" t="s">
        <v>116</v>
      </c>
      <c r="B15" s="114" t="s">
        <v>183</v>
      </c>
      <c r="C15" s="107" t="s">
        <v>103</v>
      </c>
      <c r="D15" s="136" t="s">
        <v>168</v>
      </c>
      <c r="E15" s="113"/>
      <c r="F15" s="110" t="s">
        <v>104</v>
      </c>
      <c r="G15" s="110" t="s">
        <v>104</v>
      </c>
      <c r="H15" s="110" t="s">
        <v>104</v>
      </c>
      <c r="I15" s="111">
        <f t="shared" si="10"/>
        <v>0</v>
      </c>
      <c r="J15" s="111">
        <f t="shared" si="11"/>
        <v>0</v>
      </c>
      <c r="K15" s="111">
        <f t="shared" si="12"/>
        <v>0</v>
      </c>
      <c r="L15" s="111">
        <f t="shared" si="13"/>
        <v>0</v>
      </c>
      <c r="M15" s="111">
        <f t="shared" si="14"/>
        <v>0</v>
      </c>
      <c r="N15" s="111">
        <f t="shared" si="15"/>
        <v>0</v>
      </c>
      <c r="O15" s="111">
        <f t="shared" si="16"/>
        <v>0</v>
      </c>
      <c r="P15" s="111">
        <f t="shared" si="17"/>
        <v>0</v>
      </c>
      <c r="Q15" s="111">
        <f t="shared" si="18"/>
        <v>0</v>
      </c>
      <c r="R15" s="111">
        <f t="shared" si="19"/>
        <v>0</v>
      </c>
      <c r="S15" s="111">
        <f t="shared" si="8"/>
        <v>0</v>
      </c>
      <c r="T15" s="111">
        <f t="shared" si="20"/>
        <v>0</v>
      </c>
      <c r="U15" s="111">
        <f t="shared" si="21"/>
        <v>3</v>
      </c>
      <c r="V15" s="115"/>
      <c r="W15" s="142"/>
    </row>
    <row r="16" spans="1:23" s="82" customFormat="1" ht="75" customHeight="1" x14ac:dyDescent="0.2">
      <c r="A16" s="106" t="s">
        <v>117</v>
      </c>
      <c r="B16" s="114" t="s">
        <v>183</v>
      </c>
      <c r="C16" s="107" t="s">
        <v>103</v>
      </c>
      <c r="D16" s="136" t="s">
        <v>169</v>
      </c>
      <c r="E16" s="113"/>
      <c r="F16" s="110" t="s">
        <v>104</v>
      </c>
      <c r="G16" s="110" t="s">
        <v>104</v>
      </c>
      <c r="H16" s="110" t="s">
        <v>104</v>
      </c>
      <c r="I16" s="111">
        <f t="shared" si="10"/>
        <v>0</v>
      </c>
      <c r="J16" s="111">
        <f t="shared" si="11"/>
        <v>0</v>
      </c>
      <c r="K16" s="111">
        <f t="shared" si="12"/>
        <v>0</v>
      </c>
      <c r="L16" s="111">
        <f t="shared" si="13"/>
        <v>0</v>
      </c>
      <c r="M16" s="111">
        <f t="shared" si="14"/>
        <v>0</v>
      </c>
      <c r="N16" s="111">
        <f t="shared" si="15"/>
        <v>0</v>
      </c>
      <c r="O16" s="111">
        <f t="shared" si="16"/>
        <v>0</v>
      </c>
      <c r="P16" s="111">
        <f t="shared" si="17"/>
        <v>0</v>
      </c>
      <c r="Q16" s="111">
        <f t="shared" si="18"/>
        <v>0</v>
      </c>
      <c r="R16" s="111">
        <f t="shared" si="19"/>
        <v>0</v>
      </c>
      <c r="S16" s="111">
        <f t="shared" si="8"/>
        <v>0</v>
      </c>
      <c r="T16" s="111">
        <f t="shared" si="20"/>
        <v>0</v>
      </c>
      <c r="U16" s="111">
        <f t="shared" si="21"/>
        <v>3</v>
      </c>
      <c r="V16" s="112"/>
      <c r="W16" s="142"/>
    </row>
    <row r="17" spans="1:23" s="82" customFormat="1" ht="75" customHeight="1" x14ac:dyDescent="0.2">
      <c r="A17" s="106" t="s">
        <v>118</v>
      </c>
      <c r="B17" s="114" t="s">
        <v>183</v>
      </c>
      <c r="C17" s="107" t="s">
        <v>103</v>
      </c>
      <c r="D17" s="136" t="s">
        <v>170</v>
      </c>
      <c r="E17" s="113"/>
      <c r="F17" s="110" t="s">
        <v>104</v>
      </c>
      <c r="G17" s="110" t="s">
        <v>104</v>
      </c>
      <c r="H17" s="110" t="s">
        <v>104</v>
      </c>
      <c r="I17" s="111">
        <f t="shared" si="10"/>
        <v>0</v>
      </c>
      <c r="J17" s="111">
        <f t="shared" si="11"/>
        <v>0</v>
      </c>
      <c r="K17" s="111">
        <f t="shared" si="12"/>
        <v>0</v>
      </c>
      <c r="L17" s="111">
        <f t="shared" si="13"/>
        <v>0</v>
      </c>
      <c r="M17" s="111">
        <f t="shared" si="14"/>
        <v>0</v>
      </c>
      <c r="N17" s="111">
        <f t="shared" si="15"/>
        <v>0</v>
      </c>
      <c r="O17" s="111">
        <f t="shared" si="16"/>
        <v>0</v>
      </c>
      <c r="P17" s="111">
        <f t="shared" si="17"/>
        <v>0</v>
      </c>
      <c r="Q17" s="111">
        <f t="shared" si="18"/>
        <v>0</v>
      </c>
      <c r="R17" s="111">
        <f t="shared" si="19"/>
        <v>0</v>
      </c>
      <c r="S17" s="111">
        <f t="shared" si="8"/>
        <v>0</v>
      </c>
      <c r="T17" s="111">
        <f t="shared" si="20"/>
        <v>0</v>
      </c>
      <c r="U17" s="111">
        <f t="shared" si="21"/>
        <v>3</v>
      </c>
      <c r="V17" s="112"/>
      <c r="W17" s="142"/>
    </row>
    <row r="18" spans="1:23" s="82" customFormat="1" ht="75" customHeight="1" x14ac:dyDescent="0.2">
      <c r="A18" s="106" t="s">
        <v>119</v>
      </c>
      <c r="B18" s="114" t="s">
        <v>183</v>
      </c>
      <c r="C18" s="107" t="s">
        <v>103</v>
      </c>
      <c r="D18" s="136" t="s">
        <v>174</v>
      </c>
      <c r="E18" s="113"/>
      <c r="F18" s="110" t="s">
        <v>104</v>
      </c>
      <c r="G18" s="110" t="s">
        <v>104</v>
      </c>
      <c r="H18" s="110" t="s">
        <v>104</v>
      </c>
      <c r="I18" s="111">
        <f t="shared" si="10"/>
        <v>0</v>
      </c>
      <c r="J18" s="111">
        <f t="shared" si="11"/>
        <v>0</v>
      </c>
      <c r="K18" s="111">
        <f t="shared" si="12"/>
        <v>0</v>
      </c>
      <c r="L18" s="111">
        <f t="shared" si="13"/>
        <v>0</v>
      </c>
      <c r="M18" s="111">
        <f t="shared" si="14"/>
        <v>0</v>
      </c>
      <c r="N18" s="111">
        <f t="shared" si="15"/>
        <v>0</v>
      </c>
      <c r="O18" s="111">
        <f t="shared" si="16"/>
        <v>0</v>
      </c>
      <c r="P18" s="111">
        <f t="shared" si="17"/>
        <v>0</v>
      </c>
      <c r="Q18" s="111">
        <f t="shared" si="18"/>
        <v>0</v>
      </c>
      <c r="R18" s="111">
        <f t="shared" si="19"/>
        <v>0</v>
      </c>
      <c r="S18" s="111">
        <f t="shared" si="8"/>
        <v>0</v>
      </c>
      <c r="T18" s="111">
        <f t="shared" si="20"/>
        <v>0</v>
      </c>
      <c r="U18" s="111">
        <f t="shared" si="21"/>
        <v>3</v>
      </c>
      <c r="V18" s="112"/>
      <c r="W18" s="142"/>
    </row>
    <row r="19" spans="1:23" s="82" customFormat="1" ht="75" customHeight="1" x14ac:dyDescent="0.2">
      <c r="A19" s="106" t="s">
        <v>120</v>
      </c>
      <c r="B19" s="114" t="s">
        <v>183</v>
      </c>
      <c r="C19" s="107" t="s">
        <v>106</v>
      </c>
      <c r="D19" s="136" t="s">
        <v>173</v>
      </c>
      <c r="E19" s="113"/>
      <c r="F19" s="110" t="s">
        <v>104</v>
      </c>
      <c r="G19" s="110" t="s">
        <v>104</v>
      </c>
      <c r="H19" s="110" t="s">
        <v>104</v>
      </c>
      <c r="I19" s="111">
        <f t="shared" si="10"/>
        <v>0</v>
      </c>
      <c r="J19" s="111">
        <f t="shared" si="11"/>
        <v>0</v>
      </c>
      <c r="K19" s="111">
        <f t="shared" si="12"/>
        <v>0</v>
      </c>
      <c r="L19" s="111">
        <f t="shared" si="13"/>
        <v>0</v>
      </c>
      <c r="M19" s="111">
        <f t="shared" si="14"/>
        <v>0</v>
      </c>
      <c r="N19" s="111">
        <f t="shared" si="15"/>
        <v>0</v>
      </c>
      <c r="O19" s="111">
        <f t="shared" si="16"/>
        <v>0</v>
      </c>
      <c r="P19" s="111">
        <f t="shared" si="17"/>
        <v>0</v>
      </c>
      <c r="Q19" s="111">
        <f t="shared" si="18"/>
        <v>0</v>
      </c>
      <c r="R19" s="111">
        <f t="shared" si="19"/>
        <v>0</v>
      </c>
      <c r="S19" s="111">
        <f t="shared" si="8"/>
        <v>0</v>
      </c>
      <c r="T19" s="111">
        <f t="shared" si="20"/>
        <v>0</v>
      </c>
      <c r="U19" s="111">
        <f t="shared" si="21"/>
        <v>5</v>
      </c>
      <c r="V19" s="115"/>
      <c r="W19" s="142"/>
    </row>
    <row r="20" spans="1:23" s="82" customFormat="1" ht="75" customHeight="1" x14ac:dyDescent="0.2">
      <c r="A20" s="106" t="s">
        <v>121</v>
      </c>
      <c r="B20" s="114" t="s">
        <v>183</v>
      </c>
      <c r="C20" s="107" t="s">
        <v>106</v>
      </c>
      <c r="D20" s="136" t="s">
        <v>171</v>
      </c>
      <c r="E20" s="113"/>
      <c r="F20" s="110" t="s">
        <v>104</v>
      </c>
      <c r="G20" s="110" t="s">
        <v>104</v>
      </c>
      <c r="H20" s="110" t="s">
        <v>104</v>
      </c>
      <c r="I20" s="111">
        <f t="shared" si="10"/>
        <v>0</v>
      </c>
      <c r="J20" s="111">
        <f t="shared" si="11"/>
        <v>0</v>
      </c>
      <c r="K20" s="111">
        <f t="shared" si="12"/>
        <v>0</v>
      </c>
      <c r="L20" s="111">
        <f t="shared" si="13"/>
        <v>0</v>
      </c>
      <c r="M20" s="111">
        <f t="shared" si="14"/>
        <v>0</v>
      </c>
      <c r="N20" s="111">
        <f t="shared" si="15"/>
        <v>0</v>
      </c>
      <c r="O20" s="111">
        <f t="shared" si="16"/>
        <v>0</v>
      </c>
      <c r="P20" s="111">
        <f t="shared" si="17"/>
        <v>0</v>
      </c>
      <c r="Q20" s="111">
        <f t="shared" si="18"/>
        <v>0</v>
      </c>
      <c r="R20" s="111">
        <f t="shared" si="19"/>
        <v>0</v>
      </c>
      <c r="S20" s="111">
        <f t="shared" si="8"/>
        <v>0</v>
      </c>
      <c r="T20" s="111">
        <f t="shared" si="20"/>
        <v>0</v>
      </c>
      <c r="U20" s="111">
        <f t="shared" si="21"/>
        <v>5</v>
      </c>
      <c r="V20" s="115"/>
      <c r="W20" s="142"/>
    </row>
    <row r="21" spans="1:23" s="82" customFormat="1" ht="75" customHeight="1" x14ac:dyDescent="0.2">
      <c r="A21" s="106" t="s">
        <v>122</v>
      </c>
      <c r="B21" s="114" t="s">
        <v>183</v>
      </c>
      <c r="C21" s="107" t="s">
        <v>106</v>
      </c>
      <c r="D21" s="136" t="s">
        <v>172</v>
      </c>
      <c r="E21" s="113"/>
      <c r="F21" s="110" t="s">
        <v>104</v>
      </c>
      <c r="G21" s="110" t="s">
        <v>104</v>
      </c>
      <c r="H21" s="110" t="s">
        <v>104</v>
      </c>
      <c r="I21" s="111">
        <f t="shared" si="10"/>
        <v>0</v>
      </c>
      <c r="J21" s="111">
        <f t="shared" si="11"/>
        <v>0</v>
      </c>
      <c r="K21" s="111">
        <f t="shared" si="12"/>
        <v>0</v>
      </c>
      <c r="L21" s="111">
        <f t="shared" si="13"/>
        <v>0</v>
      </c>
      <c r="M21" s="111">
        <f t="shared" si="14"/>
        <v>0</v>
      </c>
      <c r="N21" s="111">
        <f t="shared" si="15"/>
        <v>0</v>
      </c>
      <c r="O21" s="111">
        <f t="shared" si="16"/>
        <v>0</v>
      </c>
      <c r="P21" s="111">
        <f t="shared" si="17"/>
        <v>0</v>
      </c>
      <c r="Q21" s="111">
        <f t="shared" si="18"/>
        <v>0</v>
      </c>
      <c r="R21" s="111">
        <f t="shared" si="19"/>
        <v>0</v>
      </c>
      <c r="S21" s="111">
        <f t="shared" si="8"/>
        <v>0</v>
      </c>
      <c r="T21" s="111">
        <f t="shared" si="20"/>
        <v>0</v>
      </c>
      <c r="U21" s="111">
        <f t="shared" si="21"/>
        <v>5</v>
      </c>
      <c r="V21" s="115"/>
      <c r="W21" s="142"/>
    </row>
    <row r="22" spans="1:23" s="82" customFormat="1" ht="75" customHeight="1" x14ac:dyDescent="0.2">
      <c r="A22" s="106" t="s">
        <v>123</v>
      </c>
      <c r="B22" s="114" t="s">
        <v>183</v>
      </c>
      <c r="C22" s="107" t="s">
        <v>106</v>
      </c>
      <c r="D22" s="138" t="s">
        <v>175</v>
      </c>
      <c r="E22" s="133"/>
      <c r="F22" s="110" t="s">
        <v>104</v>
      </c>
      <c r="G22" s="110" t="s">
        <v>104</v>
      </c>
      <c r="H22" s="110" t="s">
        <v>104</v>
      </c>
      <c r="I22" s="111">
        <f t="shared" si="10"/>
        <v>0</v>
      </c>
      <c r="J22" s="111">
        <f t="shared" si="11"/>
        <v>0</v>
      </c>
      <c r="K22" s="111">
        <f t="shared" si="12"/>
        <v>0</v>
      </c>
      <c r="L22" s="111">
        <f t="shared" si="13"/>
        <v>0</v>
      </c>
      <c r="M22" s="111">
        <f t="shared" si="14"/>
        <v>0</v>
      </c>
      <c r="N22" s="111">
        <f t="shared" si="15"/>
        <v>0</v>
      </c>
      <c r="O22" s="111">
        <f t="shared" si="16"/>
        <v>0</v>
      </c>
      <c r="P22" s="111">
        <f t="shared" si="17"/>
        <v>0</v>
      </c>
      <c r="Q22" s="111">
        <f t="shared" si="18"/>
        <v>0</v>
      </c>
      <c r="R22" s="111">
        <f t="shared" si="19"/>
        <v>0</v>
      </c>
      <c r="S22" s="111">
        <f t="shared" si="8"/>
        <v>0</v>
      </c>
      <c r="T22" s="111">
        <f t="shared" si="20"/>
        <v>0</v>
      </c>
      <c r="U22" s="111">
        <f t="shared" si="21"/>
        <v>5</v>
      </c>
      <c r="V22" s="112"/>
      <c r="W22" s="142"/>
    </row>
    <row r="23" spans="1:23" s="82" customFormat="1" ht="75" customHeight="1" x14ac:dyDescent="0.2">
      <c r="A23" s="106" t="s">
        <v>124</v>
      </c>
      <c r="B23" s="114" t="s">
        <v>183</v>
      </c>
      <c r="C23" s="107" t="s">
        <v>106</v>
      </c>
      <c r="D23" s="138" t="s">
        <v>176</v>
      </c>
      <c r="E23" s="133"/>
      <c r="F23" s="110" t="s">
        <v>104</v>
      </c>
      <c r="G23" s="110" t="s">
        <v>104</v>
      </c>
      <c r="H23" s="110" t="s">
        <v>104</v>
      </c>
      <c r="I23" s="111">
        <f t="shared" si="10"/>
        <v>0</v>
      </c>
      <c r="J23" s="111">
        <f t="shared" si="11"/>
        <v>0</v>
      </c>
      <c r="K23" s="111">
        <f t="shared" si="12"/>
        <v>0</v>
      </c>
      <c r="L23" s="111">
        <f t="shared" si="13"/>
        <v>0</v>
      </c>
      <c r="M23" s="111">
        <f t="shared" si="14"/>
        <v>0</v>
      </c>
      <c r="N23" s="111">
        <f t="shared" si="15"/>
        <v>0</v>
      </c>
      <c r="O23" s="111">
        <f t="shared" si="16"/>
        <v>0</v>
      </c>
      <c r="P23" s="111">
        <f t="shared" si="17"/>
        <v>0</v>
      </c>
      <c r="Q23" s="111">
        <f t="shared" si="18"/>
        <v>0</v>
      </c>
      <c r="R23" s="111">
        <f t="shared" si="19"/>
        <v>0</v>
      </c>
      <c r="S23" s="111">
        <f t="shared" si="8"/>
        <v>0</v>
      </c>
      <c r="T23" s="111">
        <f t="shared" si="20"/>
        <v>0</v>
      </c>
      <c r="U23" s="111">
        <f t="shared" si="21"/>
        <v>5</v>
      </c>
      <c r="V23" s="112"/>
      <c r="W23" s="142"/>
    </row>
    <row r="24" spans="1:23" s="82" customFormat="1" ht="75" customHeight="1" x14ac:dyDescent="0.2">
      <c r="A24" s="106" t="s">
        <v>125</v>
      </c>
      <c r="B24" s="114" t="s">
        <v>183</v>
      </c>
      <c r="C24" s="107" t="s">
        <v>103</v>
      </c>
      <c r="D24" s="138" t="s">
        <v>177</v>
      </c>
      <c r="E24" s="133"/>
      <c r="F24" s="110" t="s">
        <v>104</v>
      </c>
      <c r="G24" s="110" t="s">
        <v>104</v>
      </c>
      <c r="H24" s="110" t="s">
        <v>104</v>
      </c>
      <c r="I24" s="111">
        <f t="shared" si="10"/>
        <v>0</v>
      </c>
      <c r="J24" s="111">
        <f t="shared" si="11"/>
        <v>0</v>
      </c>
      <c r="K24" s="111">
        <f t="shared" si="12"/>
        <v>0</v>
      </c>
      <c r="L24" s="111">
        <f t="shared" si="13"/>
        <v>0</v>
      </c>
      <c r="M24" s="111">
        <f t="shared" si="14"/>
        <v>0</v>
      </c>
      <c r="N24" s="111">
        <f t="shared" si="15"/>
        <v>0</v>
      </c>
      <c r="O24" s="111">
        <f t="shared" si="16"/>
        <v>0</v>
      </c>
      <c r="P24" s="111">
        <f t="shared" si="17"/>
        <v>0</v>
      </c>
      <c r="Q24" s="111">
        <f t="shared" si="18"/>
        <v>0</v>
      </c>
      <c r="R24" s="111">
        <f t="shared" si="19"/>
        <v>0</v>
      </c>
      <c r="S24" s="111">
        <f t="shared" si="8"/>
        <v>0</v>
      </c>
      <c r="T24" s="111">
        <f t="shared" si="20"/>
        <v>0</v>
      </c>
      <c r="U24" s="111">
        <f t="shared" si="21"/>
        <v>3</v>
      </c>
      <c r="V24" s="112"/>
      <c r="W24" s="142"/>
    </row>
    <row r="25" spans="1:23" s="82" customFormat="1" ht="75" customHeight="1" x14ac:dyDescent="0.2">
      <c r="A25" s="106" t="s">
        <v>126</v>
      </c>
      <c r="B25" s="114" t="s">
        <v>183</v>
      </c>
      <c r="C25" s="107" t="s">
        <v>106</v>
      </c>
      <c r="D25" s="136" t="s">
        <v>178</v>
      </c>
      <c r="E25" s="113"/>
      <c r="F25" s="110" t="s">
        <v>104</v>
      </c>
      <c r="G25" s="110" t="s">
        <v>104</v>
      </c>
      <c r="H25" s="110" t="s">
        <v>104</v>
      </c>
      <c r="I25" s="111">
        <f t="shared" si="10"/>
        <v>0</v>
      </c>
      <c r="J25" s="111">
        <f t="shared" si="11"/>
        <v>0</v>
      </c>
      <c r="K25" s="111">
        <f t="shared" si="12"/>
        <v>0</v>
      </c>
      <c r="L25" s="111">
        <f t="shared" si="13"/>
        <v>0</v>
      </c>
      <c r="M25" s="111">
        <f t="shared" si="14"/>
        <v>0</v>
      </c>
      <c r="N25" s="111">
        <f t="shared" si="15"/>
        <v>0</v>
      </c>
      <c r="O25" s="111">
        <f t="shared" si="16"/>
        <v>0</v>
      </c>
      <c r="P25" s="111">
        <f t="shared" si="17"/>
        <v>0</v>
      </c>
      <c r="Q25" s="111">
        <f t="shared" si="18"/>
        <v>0</v>
      </c>
      <c r="R25" s="111">
        <f t="shared" si="19"/>
        <v>0</v>
      </c>
      <c r="S25" s="111">
        <f t="shared" si="8"/>
        <v>0</v>
      </c>
      <c r="T25" s="111">
        <f t="shared" si="20"/>
        <v>0</v>
      </c>
      <c r="U25" s="111">
        <f t="shared" si="21"/>
        <v>5</v>
      </c>
      <c r="V25" s="112"/>
      <c r="W25" s="142"/>
    </row>
    <row r="26" spans="1:23" s="82" customFormat="1" ht="75" customHeight="1" x14ac:dyDescent="0.2">
      <c r="A26" s="106" t="s">
        <v>127</v>
      </c>
      <c r="B26" s="114" t="s">
        <v>183</v>
      </c>
      <c r="C26" s="107" t="s">
        <v>106</v>
      </c>
      <c r="D26" s="136" t="s">
        <v>179</v>
      </c>
      <c r="E26" s="113"/>
      <c r="F26" s="110" t="s">
        <v>104</v>
      </c>
      <c r="G26" s="110" t="s">
        <v>104</v>
      </c>
      <c r="H26" s="110" t="s">
        <v>104</v>
      </c>
      <c r="I26" s="111">
        <f t="shared" si="10"/>
        <v>0</v>
      </c>
      <c r="J26" s="111">
        <f t="shared" si="11"/>
        <v>0</v>
      </c>
      <c r="K26" s="111">
        <f t="shared" si="12"/>
        <v>0</v>
      </c>
      <c r="L26" s="111">
        <f t="shared" si="13"/>
        <v>0</v>
      </c>
      <c r="M26" s="111">
        <f t="shared" si="14"/>
        <v>0</v>
      </c>
      <c r="N26" s="111">
        <f t="shared" si="15"/>
        <v>0</v>
      </c>
      <c r="O26" s="111">
        <f t="shared" si="16"/>
        <v>0</v>
      </c>
      <c r="P26" s="111">
        <f t="shared" si="17"/>
        <v>0</v>
      </c>
      <c r="Q26" s="111">
        <f t="shared" si="18"/>
        <v>0</v>
      </c>
      <c r="R26" s="111">
        <f t="shared" si="19"/>
        <v>0</v>
      </c>
      <c r="S26" s="111">
        <f t="shared" si="8"/>
        <v>0</v>
      </c>
      <c r="T26" s="111">
        <f t="shared" si="20"/>
        <v>0</v>
      </c>
      <c r="U26" s="111">
        <f t="shared" si="21"/>
        <v>5</v>
      </c>
      <c r="V26" s="115"/>
      <c r="W26" s="142"/>
    </row>
    <row r="27" spans="1:23" s="82" customFormat="1" ht="75" customHeight="1" x14ac:dyDescent="0.2">
      <c r="A27" s="106" t="s">
        <v>129</v>
      </c>
      <c r="B27" s="114" t="s">
        <v>183</v>
      </c>
      <c r="C27" s="107" t="s">
        <v>106</v>
      </c>
      <c r="D27" s="136" t="s">
        <v>185</v>
      </c>
      <c r="E27" s="113"/>
      <c r="F27" s="110" t="s">
        <v>104</v>
      </c>
      <c r="G27" s="110" t="s">
        <v>104</v>
      </c>
      <c r="H27" s="110" t="s">
        <v>104</v>
      </c>
      <c r="I27" s="111">
        <f t="shared" si="10"/>
        <v>0</v>
      </c>
      <c r="J27" s="111">
        <f t="shared" si="11"/>
        <v>0</v>
      </c>
      <c r="K27" s="111">
        <f t="shared" si="12"/>
        <v>0</v>
      </c>
      <c r="L27" s="111">
        <f t="shared" si="13"/>
        <v>0</v>
      </c>
      <c r="M27" s="111">
        <f t="shared" si="14"/>
        <v>0</v>
      </c>
      <c r="N27" s="111">
        <f t="shared" si="15"/>
        <v>0</v>
      </c>
      <c r="O27" s="111">
        <f t="shared" si="16"/>
        <v>0</v>
      </c>
      <c r="P27" s="111">
        <f t="shared" si="17"/>
        <v>0</v>
      </c>
      <c r="Q27" s="111">
        <f t="shared" si="18"/>
        <v>0</v>
      </c>
      <c r="R27" s="111">
        <f t="shared" si="19"/>
        <v>0</v>
      </c>
      <c r="S27" s="111">
        <f t="shared" si="8"/>
        <v>0</v>
      </c>
      <c r="T27" s="111">
        <f t="shared" si="20"/>
        <v>0</v>
      </c>
      <c r="U27" s="111">
        <f t="shared" si="21"/>
        <v>5</v>
      </c>
      <c r="V27" s="112"/>
      <c r="W27" s="143"/>
    </row>
    <row r="28" spans="1:23" s="82" customFormat="1" ht="75" customHeight="1" x14ac:dyDescent="0.2">
      <c r="A28" s="106" t="s">
        <v>130</v>
      </c>
      <c r="B28" s="114" t="s">
        <v>183</v>
      </c>
      <c r="C28" s="107" t="s">
        <v>106</v>
      </c>
      <c r="D28" s="136" t="s">
        <v>180</v>
      </c>
      <c r="E28" s="113"/>
      <c r="F28" s="110" t="s">
        <v>104</v>
      </c>
      <c r="G28" s="110" t="s">
        <v>104</v>
      </c>
      <c r="H28" s="110" t="s">
        <v>104</v>
      </c>
      <c r="I28" s="111">
        <f t="shared" si="10"/>
        <v>0</v>
      </c>
      <c r="J28" s="111">
        <f t="shared" si="11"/>
        <v>0</v>
      </c>
      <c r="K28" s="111">
        <f t="shared" si="12"/>
        <v>0</v>
      </c>
      <c r="L28" s="111">
        <f t="shared" si="13"/>
        <v>0</v>
      </c>
      <c r="M28" s="111">
        <f t="shared" si="14"/>
        <v>0</v>
      </c>
      <c r="N28" s="111">
        <f t="shared" si="15"/>
        <v>0</v>
      </c>
      <c r="O28" s="111">
        <f t="shared" si="16"/>
        <v>0</v>
      </c>
      <c r="P28" s="111">
        <f t="shared" si="17"/>
        <v>0</v>
      </c>
      <c r="Q28" s="111">
        <f t="shared" si="18"/>
        <v>0</v>
      </c>
      <c r="R28" s="111">
        <f t="shared" si="19"/>
        <v>0</v>
      </c>
      <c r="S28" s="111">
        <f t="shared" si="8"/>
        <v>0</v>
      </c>
      <c r="T28" s="111">
        <f t="shared" si="20"/>
        <v>0</v>
      </c>
      <c r="U28" s="111">
        <f t="shared" si="21"/>
        <v>5</v>
      </c>
      <c r="V28" s="112"/>
      <c r="W28" s="143"/>
    </row>
    <row r="29" spans="1:23" s="82" customFormat="1" ht="75" customHeight="1" x14ac:dyDescent="0.2">
      <c r="A29" s="106" t="s">
        <v>131</v>
      </c>
      <c r="B29" s="114" t="s">
        <v>183</v>
      </c>
      <c r="C29" s="107" t="s">
        <v>106</v>
      </c>
      <c r="D29" s="136" t="s">
        <v>181</v>
      </c>
      <c r="E29" s="113"/>
      <c r="F29" s="110" t="s">
        <v>104</v>
      </c>
      <c r="G29" s="110" t="s">
        <v>104</v>
      </c>
      <c r="H29" s="110" t="s">
        <v>104</v>
      </c>
      <c r="I29" s="111">
        <f t="shared" si="10"/>
        <v>0</v>
      </c>
      <c r="J29" s="111">
        <f t="shared" si="11"/>
        <v>0</v>
      </c>
      <c r="K29" s="111">
        <f t="shared" si="12"/>
        <v>0</v>
      </c>
      <c r="L29" s="111">
        <f t="shared" si="13"/>
        <v>0</v>
      </c>
      <c r="M29" s="111">
        <f t="shared" si="14"/>
        <v>0</v>
      </c>
      <c r="N29" s="111">
        <f t="shared" si="15"/>
        <v>0</v>
      </c>
      <c r="O29" s="111">
        <f t="shared" si="16"/>
        <v>0</v>
      </c>
      <c r="P29" s="111">
        <f t="shared" si="17"/>
        <v>0</v>
      </c>
      <c r="Q29" s="111">
        <f t="shared" si="18"/>
        <v>0</v>
      </c>
      <c r="R29" s="111">
        <f t="shared" si="19"/>
        <v>0</v>
      </c>
      <c r="S29" s="111">
        <f t="shared" si="8"/>
        <v>0</v>
      </c>
      <c r="T29" s="111">
        <f t="shared" si="20"/>
        <v>0</v>
      </c>
      <c r="U29" s="111">
        <f t="shared" si="21"/>
        <v>5</v>
      </c>
      <c r="V29" s="112"/>
      <c r="W29" s="142"/>
    </row>
    <row r="30" spans="1:23" ht="75" hidden="1" customHeight="1" x14ac:dyDescent="0.2">
      <c r="A30" s="106" t="s">
        <v>132</v>
      </c>
      <c r="B30" s="107"/>
      <c r="C30" s="107" t="s">
        <v>106</v>
      </c>
      <c r="D30" s="136"/>
      <c r="E30" s="113"/>
      <c r="F30" s="110" t="s">
        <v>104</v>
      </c>
      <c r="G30" s="110" t="s">
        <v>104</v>
      </c>
      <c r="H30" s="110" t="s">
        <v>104</v>
      </c>
      <c r="I30" s="111">
        <f t="shared" si="10"/>
        <v>0</v>
      </c>
      <c r="J30" s="111">
        <f t="shared" si="11"/>
        <v>0</v>
      </c>
      <c r="K30" s="111">
        <f t="shared" si="12"/>
        <v>0</v>
      </c>
      <c r="L30" s="111">
        <f t="shared" si="13"/>
        <v>0</v>
      </c>
      <c r="M30" s="111">
        <f t="shared" si="14"/>
        <v>0</v>
      </c>
      <c r="N30" s="111">
        <f t="shared" si="15"/>
        <v>0</v>
      </c>
      <c r="O30" s="111">
        <f t="shared" si="16"/>
        <v>0</v>
      </c>
      <c r="P30" s="111">
        <f t="shared" si="17"/>
        <v>0</v>
      </c>
      <c r="Q30" s="111">
        <f t="shared" si="18"/>
        <v>0</v>
      </c>
      <c r="R30" s="111">
        <f t="shared" si="19"/>
        <v>0</v>
      </c>
      <c r="S30" s="111">
        <f t="shared" si="8"/>
        <v>0</v>
      </c>
      <c r="T30" s="111">
        <f t="shared" si="20"/>
        <v>0</v>
      </c>
      <c r="U30" s="111">
        <f t="shared" si="21"/>
        <v>5</v>
      </c>
      <c r="V30" s="62"/>
      <c r="W30" s="142"/>
    </row>
    <row r="31" spans="1:23" ht="75" hidden="1" customHeight="1" x14ac:dyDescent="0.2">
      <c r="A31" s="106" t="s">
        <v>133</v>
      </c>
      <c r="B31" s="107"/>
      <c r="C31" s="107" t="s">
        <v>106</v>
      </c>
      <c r="D31" s="136"/>
      <c r="E31" s="113"/>
      <c r="F31" s="110" t="s">
        <v>104</v>
      </c>
      <c r="G31" s="110" t="s">
        <v>104</v>
      </c>
      <c r="H31" s="110" t="s">
        <v>104</v>
      </c>
      <c r="I31" s="111">
        <f t="shared" si="10"/>
        <v>0</v>
      </c>
      <c r="J31" s="111">
        <f t="shared" si="11"/>
        <v>0</v>
      </c>
      <c r="K31" s="111">
        <f t="shared" si="12"/>
        <v>0</v>
      </c>
      <c r="L31" s="111">
        <f t="shared" si="13"/>
        <v>0</v>
      </c>
      <c r="M31" s="111">
        <f t="shared" si="14"/>
        <v>0</v>
      </c>
      <c r="N31" s="111">
        <f t="shared" si="15"/>
        <v>0</v>
      </c>
      <c r="O31" s="111">
        <f t="shared" si="16"/>
        <v>0</v>
      </c>
      <c r="P31" s="111">
        <f t="shared" si="17"/>
        <v>0</v>
      </c>
      <c r="Q31" s="111">
        <f t="shared" si="18"/>
        <v>0</v>
      </c>
      <c r="R31" s="111">
        <f t="shared" si="19"/>
        <v>0</v>
      </c>
      <c r="S31" s="111">
        <f t="shared" si="8"/>
        <v>0</v>
      </c>
      <c r="T31" s="111">
        <f t="shared" si="20"/>
        <v>0</v>
      </c>
      <c r="U31" s="111">
        <f t="shared" si="21"/>
        <v>5</v>
      </c>
      <c r="V31" s="62"/>
      <c r="W31" s="142"/>
    </row>
    <row r="32" spans="1:23" ht="75" hidden="1" customHeight="1" x14ac:dyDescent="0.2">
      <c r="A32" s="106" t="s">
        <v>134</v>
      </c>
      <c r="B32" s="107"/>
      <c r="C32" s="107" t="s">
        <v>103</v>
      </c>
      <c r="D32" s="136"/>
      <c r="E32" s="113"/>
      <c r="F32" s="110" t="s">
        <v>104</v>
      </c>
      <c r="G32" s="110" t="s">
        <v>104</v>
      </c>
      <c r="H32" s="110" t="s">
        <v>104</v>
      </c>
      <c r="I32" s="111">
        <f t="shared" si="10"/>
        <v>0</v>
      </c>
      <c r="J32" s="111">
        <f t="shared" si="11"/>
        <v>0</v>
      </c>
      <c r="K32" s="111">
        <f t="shared" si="12"/>
        <v>0</v>
      </c>
      <c r="L32" s="111">
        <f t="shared" si="13"/>
        <v>0</v>
      </c>
      <c r="M32" s="111">
        <f t="shared" si="14"/>
        <v>0</v>
      </c>
      <c r="N32" s="111">
        <f t="shared" si="15"/>
        <v>0</v>
      </c>
      <c r="O32" s="111">
        <f t="shared" si="16"/>
        <v>0</v>
      </c>
      <c r="P32" s="111">
        <f t="shared" si="17"/>
        <v>0</v>
      </c>
      <c r="Q32" s="111">
        <f t="shared" si="18"/>
        <v>0</v>
      </c>
      <c r="R32" s="111">
        <f t="shared" si="19"/>
        <v>0</v>
      </c>
      <c r="S32" s="111">
        <f t="shared" si="8"/>
        <v>0</v>
      </c>
      <c r="T32" s="111">
        <f t="shared" si="20"/>
        <v>0</v>
      </c>
      <c r="U32" s="111">
        <f t="shared" si="21"/>
        <v>3</v>
      </c>
      <c r="V32" s="62"/>
      <c r="W32" s="142"/>
    </row>
    <row r="33" spans="1:23" ht="75" hidden="1" customHeight="1" x14ac:dyDescent="0.2">
      <c r="A33" s="106" t="s">
        <v>135</v>
      </c>
      <c r="B33" s="107"/>
      <c r="C33" s="107" t="s">
        <v>106</v>
      </c>
      <c r="D33" s="136"/>
      <c r="E33" s="113"/>
      <c r="F33" s="110" t="s">
        <v>104</v>
      </c>
      <c r="G33" s="110" t="s">
        <v>104</v>
      </c>
      <c r="H33" s="110" t="s">
        <v>104</v>
      </c>
      <c r="I33" s="111">
        <f t="shared" si="10"/>
        <v>0</v>
      </c>
      <c r="J33" s="111">
        <f t="shared" si="11"/>
        <v>0</v>
      </c>
      <c r="K33" s="111">
        <f t="shared" si="12"/>
        <v>0</v>
      </c>
      <c r="L33" s="111">
        <f t="shared" si="13"/>
        <v>0</v>
      </c>
      <c r="M33" s="111">
        <f t="shared" si="14"/>
        <v>0</v>
      </c>
      <c r="N33" s="111">
        <f t="shared" si="15"/>
        <v>0</v>
      </c>
      <c r="O33" s="111">
        <f t="shared" si="16"/>
        <v>0</v>
      </c>
      <c r="P33" s="111">
        <f t="shared" si="17"/>
        <v>0</v>
      </c>
      <c r="Q33" s="111">
        <f t="shared" si="18"/>
        <v>0</v>
      </c>
      <c r="R33" s="111">
        <f t="shared" si="19"/>
        <v>0</v>
      </c>
      <c r="S33" s="111">
        <f t="shared" si="8"/>
        <v>0</v>
      </c>
      <c r="T33" s="111">
        <f t="shared" si="20"/>
        <v>0</v>
      </c>
      <c r="U33" s="111">
        <f t="shared" si="21"/>
        <v>5</v>
      </c>
      <c r="V33" s="62"/>
      <c r="W33" s="142"/>
    </row>
    <row r="34" spans="1:23" s="82" customFormat="1" ht="75" hidden="1" customHeight="1" x14ac:dyDescent="0.2">
      <c r="A34" s="106" t="s">
        <v>136</v>
      </c>
      <c r="B34" s="107"/>
      <c r="C34" s="107" t="s">
        <v>106</v>
      </c>
      <c r="D34" s="136"/>
      <c r="E34" s="113"/>
      <c r="F34" s="110" t="s">
        <v>104</v>
      </c>
      <c r="G34" s="110" t="s">
        <v>104</v>
      </c>
      <c r="H34" s="110" t="s">
        <v>104</v>
      </c>
      <c r="I34" s="111">
        <f t="shared" si="10"/>
        <v>0</v>
      </c>
      <c r="J34" s="111">
        <f t="shared" si="11"/>
        <v>0</v>
      </c>
      <c r="K34" s="111">
        <f t="shared" si="12"/>
        <v>0</v>
      </c>
      <c r="L34" s="111">
        <f t="shared" si="13"/>
        <v>0</v>
      </c>
      <c r="M34" s="111">
        <f t="shared" si="14"/>
        <v>0</v>
      </c>
      <c r="N34" s="111">
        <f t="shared" si="15"/>
        <v>0</v>
      </c>
      <c r="O34" s="111">
        <f t="shared" si="16"/>
        <v>0</v>
      </c>
      <c r="P34" s="111">
        <f t="shared" si="17"/>
        <v>0</v>
      </c>
      <c r="Q34" s="111">
        <f t="shared" si="18"/>
        <v>0</v>
      </c>
      <c r="R34" s="111">
        <f t="shared" si="19"/>
        <v>0</v>
      </c>
      <c r="S34" s="111">
        <f t="shared" si="8"/>
        <v>0</v>
      </c>
      <c r="T34" s="111">
        <f t="shared" si="20"/>
        <v>0</v>
      </c>
      <c r="U34" s="111">
        <f t="shared" si="21"/>
        <v>5</v>
      </c>
      <c r="V34" s="112"/>
      <c r="W34" s="142"/>
    </row>
    <row r="35" spans="1:23" s="82" customFormat="1" ht="75" hidden="1" customHeight="1" x14ac:dyDescent="0.2">
      <c r="A35" s="106" t="s">
        <v>137</v>
      </c>
      <c r="B35" s="107"/>
      <c r="C35" s="107" t="s">
        <v>106</v>
      </c>
      <c r="D35" s="136"/>
      <c r="E35" s="113"/>
      <c r="F35" s="110" t="s">
        <v>104</v>
      </c>
      <c r="G35" s="110" t="s">
        <v>104</v>
      </c>
      <c r="H35" s="110" t="s">
        <v>104</v>
      </c>
      <c r="I35" s="111">
        <f t="shared" si="10"/>
        <v>0</v>
      </c>
      <c r="J35" s="111">
        <f t="shared" si="11"/>
        <v>0</v>
      </c>
      <c r="K35" s="111">
        <f t="shared" si="12"/>
        <v>0</v>
      </c>
      <c r="L35" s="111">
        <f t="shared" si="13"/>
        <v>0</v>
      </c>
      <c r="M35" s="111">
        <f t="shared" si="14"/>
        <v>0</v>
      </c>
      <c r="N35" s="111">
        <f t="shared" si="15"/>
        <v>0</v>
      </c>
      <c r="O35" s="111">
        <f t="shared" si="16"/>
        <v>0</v>
      </c>
      <c r="P35" s="111">
        <f t="shared" si="17"/>
        <v>0</v>
      </c>
      <c r="Q35" s="111">
        <f t="shared" si="18"/>
        <v>0</v>
      </c>
      <c r="R35" s="111">
        <f t="shared" si="19"/>
        <v>0</v>
      </c>
      <c r="S35" s="111">
        <f t="shared" si="8"/>
        <v>0</v>
      </c>
      <c r="T35" s="111">
        <f t="shared" si="20"/>
        <v>0</v>
      </c>
      <c r="U35" s="111">
        <f t="shared" si="21"/>
        <v>5</v>
      </c>
      <c r="V35" s="112"/>
      <c r="W35" s="142"/>
    </row>
    <row r="36" spans="1:23" s="82" customFormat="1" ht="75" hidden="1" customHeight="1" x14ac:dyDescent="0.2">
      <c r="A36" s="106" t="s">
        <v>138</v>
      </c>
      <c r="B36" s="107"/>
      <c r="C36" s="107" t="s">
        <v>106</v>
      </c>
      <c r="D36" s="136"/>
      <c r="E36" s="113"/>
      <c r="F36" s="110" t="s">
        <v>104</v>
      </c>
      <c r="G36" s="110" t="s">
        <v>104</v>
      </c>
      <c r="H36" s="110" t="s">
        <v>104</v>
      </c>
      <c r="I36" s="111">
        <f t="shared" si="10"/>
        <v>0</v>
      </c>
      <c r="J36" s="111">
        <f t="shared" si="11"/>
        <v>0</v>
      </c>
      <c r="K36" s="111">
        <f t="shared" si="12"/>
        <v>0</v>
      </c>
      <c r="L36" s="111">
        <f t="shared" si="13"/>
        <v>0</v>
      </c>
      <c r="M36" s="111">
        <f t="shared" si="14"/>
        <v>0</v>
      </c>
      <c r="N36" s="111">
        <f t="shared" si="15"/>
        <v>0</v>
      </c>
      <c r="O36" s="111">
        <f t="shared" si="16"/>
        <v>0</v>
      </c>
      <c r="P36" s="111">
        <f t="shared" si="17"/>
        <v>0</v>
      </c>
      <c r="Q36" s="111">
        <f t="shared" si="18"/>
        <v>0</v>
      </c>
      <c r="R36" s="111">
        <f t="shared" si="19"/>
        <v>0</v>
      </c>
      <c r="S36" s="111">
        <f t="shared" si="8"/>
        <v>0</v>
      </c>
      <c r="T36" s="111">
        <f t="shared" si="20"/>
        <v>0</v>
      </c>
      <c r="U36" s="111">
        <f t="shared" si="21"/>
        <v>5</v>
      </c>
      <c r="V36" s="112"/>
      <c r="W36" s="142"/>
    </row>
    <row r="37" spans="1:23" s="82" customFormat="1" ht="75" hidden="1" customHeight="1" x14ac:dyDescent="0.2">
      <c r="A37" s="106" t="s">
        <v>139</v>
      </c>
      <c r="B37" s="107"/>
      <c r="C37" s="107" t="s">
        <v>106</v>
      </c>
      <c r="D37" s="136"/>
      <c r="E37" s="113"/>
      <c r="F37" s="110" t="s">
        <v>104</v>
      </c>
      <c r="G37" s="110" t="s">
        <v>104</v>
      </c>
      <c r="H37" s="110" t="s">
        <v>104</v>
      </c>
      <c r="I37" s="111">
        <f t="shared" si="10"/>
        <v>0</v>
      </c>
      <c r="J37" s="111">
        <f t="shared" si="11"/>
        <v>0</v>
      </c>
      <c r="K37" s="111">
        <f t="shared" si="12"/>
        <v>0</v>
      </c>
      <c r="L37" s="111">
        <f t="shared" si="13"/>
        <v>0</v>
      </c>
      <c r="M37" s="111">
        <f t="shared" si="14"/>
        <v>0</v>
      </c>
      <c r="N37" s="111">
        <f t="shared" si="15"/>
        <v>0</v>
      </c>
      <c r="O37" s="111">
        <f t="shared" si="16"/>
        <v>0</v>
      </c>
      <c r="P37" s="111">
        <f t="shared" si="17"/>
        <v>0</v>
      </c>
      <c r="Q37" s="111">
        <f t="shared" si="18"/>
        <v>0</v>
      </c>
      <c r="R37" s="111">
        <f t="shared" si="19"/>
        <v>0</v>
      </c>
      <c r="S37" s="111">
        <f t="shared" si="8"/>
        <v>0</v>
      </c>
      <c r="T37" s="111">
        <f t="shared" si="20"/>
        <v>0</v>
      </c>
      <c r="U37" s="111">
        <f t="shared" si="21"/>
        <v>5</v>
      </c>
      <c r="V37" s="112"/>
      <c r="W37" s="142"/>
    </row>
    <row r="38" spans="1:23" s="82" customFormat="1" ht="75" hidden="1" customHeight="1" x14ac:dyDescent="0.25">
      <c r="A38" s="106" t="s">
        <v>140</v>
      </c>
      <c r="B38" s="107"/>
      <c r="C38" s="107" t="s">
        <v>106</v>
      </c>
      <c r="D38" s="130"/>
      <c r="E38" s="116"/>
      <c r="F38" s="110" t="s">
        <v>104</v>
      </c>
      <c r="G38" s="110" t="s">
        <v>104</v>
      </c>
      <c r="H38" s="110" t="s">
        <v>104</v>
      </c>
      <c r="I38" s="111">
        <f t="shared" si="10"/>
        <v>0</v>
      </c>
      <c r="J38" s="111">
        <f t="shared" si="11"/>
        <v>0</v>
      </c>
      <c r="K38" s="111">
        <f t="shared" si="12"/>
        <v>0</v>
      </c>
      <c r="L38" s="111">
        <f t="shared" si="13"/>
        <v>0</v>
      </c>
      <c r="M38" s="111">
        <f t="shared" si="14"/>
        <v>0</v>
      </c>
      <c r="N38" s="111">
        <f t="shared" si="15"/>
        <v>0</v>
      </c>
      <c r="O38" s="111">
        <f t="shared" si="16"/>
        <v>0</v>
      </c>
      <c r="P38" s="111">
        <f t="shared" si="17"/>
        <v>0</v>
      </c>
      <c r="Q38" s="111">
        <f t="shared" si="18"/>
        <v>0</v>
      </c>
      <c r="R38" s="111">
        <f t="shared" si="19"/>
        <v>0</v>
      </c>
      <c r="S38" s="111">
        <f t="shared" si="8"/>
        <v>0</v>
      </c>
      <c r="T38" s="111">
        <f t="shared" si="20"/>
        <v>0</v>
      </c>
      <c r="U38" s="111">
        <f t="shared" si="21"/>
        <v>5</v>
      </c>
      <c r="V38" s="115"/>
      <c r="W38" s="143"/>
    </row>
    <row r="39" spans="1:23" s="82" customFormat="1" ht="75" hidden="1" customHeight="1" x14ac:dyDescent="0.2">
      <c r="A39" s="106" t="s">
        <v>141</v>
      </c>
      <c r="B39" s="107"/>
      <c r="C39" s="107" t="s">
        <v>106</v>
      </c>
      <c r="D39" s="139"/>
      <c r="E39" s="64"/>
      <c r="F39" s="110" t="s">
        <v>104</v>
      </c>
      <c r="G39" s="110" t="s">
        <v>104</v>
      </c>
      <c r="H39" s="110" t="s">
        <v>104</v>
      </c>
      <c r="I39" s="111">
        <f t="shared" si="10"/>
        <v>0</v>
      </c>
      <c r="J39" s="111">
        <f t="shared" si="11"/>
        <v>0</v>
      </c>
      <c r="K39" s="111">
        <f t="shared" si="12"/>
        <v>0</v>
      </c>
      <c r="L39" s="111">
        <f t="shared" si="13"/>
        <v>0</v>
      </c>
      <c r="M39" s="111">
        <f t="shared" si="14"/>
        <v>0</v>
      </c>
      <c r="N39" s="111">
        <f t="shared" si="15"/>
        <v>0</v>
      </c>
      <c r="O39" s="111">
        <f t="shared" si="16"/>
        <v>0</v>
      </c>
      <c r="P39" s="111">
        <f t="shared" si="17"/>
        <v>0</v>
      </c>
      <c r="Q39" s="111">
        <f t="shared" si="18"/>
        <v>0</v>
      </c>
      <c r="R39" s="111">
        <f t="shared" si="19"/>
        <v>0</v>
      </c>
      <c r="S39" s="111">
        <f t="shared" si="8"/>
        <v>0</v>
      </c>
      <c r="T39" s="111">
        <f t="shared" si="20"/>
        <v>0</v>
      </c>
      <c r="U39" s="111">
        <f t="shared" si="21"/>
        <v>5</v>
      </c>
      <c r="V39" s="117"/>
      <c r="W39" s="142"/>
    </row>
    <row r="40" spans="1:23" s="82" customFormat="1" ht="75" hidden="1" customHeight="1" x14ac:dyDescent="0.2">
      <c r="A40" s="106" t="s">
        <v>142</v>
      </c>
      <c r="B40" s="107"/>
      <c r="C40" s="107" t="s">
        <v>106</v>
      </c>
      <c r="D40" s="136"/>
      <c r="E40" s="113"/>
      <c r="F40" s="110" t="s">
        <v>104</v>
      </c>
      <c r="G40" s="110" t="s">
        <v>104</v>
      </c>
      <c r="H40" s="110" t="s">
        <v>104</v>
      </c>
      <c r="I40" s="111">
        <f t="shared" si="10"/>
        <v>0</v>
      </c>
      <c r="J40" s="111">
        <f t="shared" si="11"/>
        <v>0</v>
      </c>
      <c r="K40" s="111">
        <f t="shared" si="12"/>
        <v>0</v>
      </c>
      <c r="L40" s="111">
        <f t="shared" si="13"/>
        <v>0</v>
      </c>
      <c r="M40" s="111">
        <f t="shared" si="14"/>
        <v>0</v>
      </c>
      <c r="N40" s="111">
        <f t="shared" si="15"/>
        <v>0</v>
      </c>
      <c r="O40" s="111">
        <f t="shared" si="16"/>
        <v>0</v>
      </c>
      <c r="P40" s="111">
        <f t="shared" si="17"/>
        <v>0</v>
      </c>
      <c r="Q40" s="111">
        <f t="shared" si="18"/>
        <v>0</v>
      </c>
      <c r="R40" s="111">
        <f t="shared" si="19"/>
        <v>0</v>
      </c>
      <c r="S40" s="111">
        <f t="shared" si="8"/>
        <v>0</v>
      </c>
      <c r="T40" s="111">
        <f t="shared" si="20"/>
        <v>0</v>
      </c>
      <c r="U40" s="111">
        <f t="shared" si="21"/>
        <v>5</v>
      </c>
      <c r="V40" s="112"/>
      <c r="W40" s="142"/>
    </row>
    <row r="41" spans="1:23" s="82" customFormat="1" ht="75" hidden="1" customHeight="1" x14ac:dyDescent="0.2">
      <c r="A41" s="106" t="s">
        <v>143</v>
      </c>
      <c r="B41" s="107"/>
      <c r="C41" s="107" t="s">
        <v>106</v>
      </c>
      <c r="D41" s="107"/>
      <c r="E41" s="109"/>
      <c r="F41" s="110" t="s">
        <v>104</v>
      </c>
      <c r="G41" s="110" t="s">
        <v>104</v>
      </c>
      <c r="H41" s="110" t="s">
        <v>104</v>
      </c>
      <c r="I41" s="111">
        <f t="shared" si="10"/>
        <v>0</v>
      </c>
      <c r="J41" s="111">
        <f t="shared" si="11"/>
        <v>0</v>
      </c>
      <c r="K41" s="111">
        <f t="shared" si="12"/>
        <v>0</v>
      </c>
      <c r="L41" s="111">
        <f t="shared" si="13"/>
        <v>0</v>
      </c>
      <c r="M41" s="111">
        <f t="shared" si="14"/>
        <v>0</v>
      </c>
      <c r="N41" s="111">
        <f t="shared" si="15"/>
        <v>0</v>
      </c>
      <c r="O41" s="111">
        <f t="shared" si="16"/>
        <v>0</v>
      </c>
      <c r="P41" s="111">
        <f t="shared" si="17"/>
        <v>0</v>
      </c>
      <c r="Q41" s="111">
        <f t="shared" si="18"/>
        <v>0</v>
      </c>
      <c r="R41" s="111">
        <f t="shared" si="19"/>
        <v>0</v>
      </c>
      <c r="S41" s="111">
        <f t="shared" si="8"/>
        <v>0</v>
      </c>
      <c r="T41" s="111">
        <f t="shared" si="20"/>
        <v>0</v>
      </c>
      <c r="U41" s="111">
        <f t="shared" si="21"/>
        <v>5</v>
      </c>
      <c r="V41" s="115"/>
      <c r="W41" s="142"/>
    </row>
    <row r="42" spans="1:23" s="82" customFormat="1" ht="75" hidden="1" customHeight="1" x14ac:dyDescent="0.2">
      <c r="A42" s="106" t="s">
        <v>144</v>
      </c>
      <c r="B42" s="107"/>
      <c r="C42" s="107" t="s">
        <v>103</v>
      </c>
      <c r="D42" s="107"/>
      <c r="E42" s="109"/>
      <c r="F42" s="110" t="s">
        <v>104</v>
      </c>
      <c r="G42" s="110" t="s">
        <v>104</v>
      </c>
      <c r="H42" s="110" t="s">
        <v>104</v>
      </c>
      <c r="I42" s="111">
        <f t="shared" si="10"/>
        <v>0</v>
      </c>
      <c r="J42" s="111">
        <f t="shared" si="11"/>
        <v>0</v>
      </c>
      <c r="K42" s="111">
        <f t="shared" si="12"/>
        <v>0</v>
      </c>
      <c r="L42" s="111">
        <f t="shared" si="13"/>
        <v>0</v>
      </c>
      <c r="M42" s="111">
        <f t="shared" si="14"/>
        <v>0</v>
      </c>
      <c r="N42" s="111">
        <f t="shared" si="15"/>
        <v>0</v>
      </c>
      <c r="O42" s="111">
        <f t="shared" si="16"/>
        <v>0</v>
      </c>
      <c r="P42" s="111">
        <f t="shared" si="17"/>
        <v>0</v>
      </c>
      <c r="Q42" s="111">
        <f t="shared" si="18"/>
        <v>0</v>
      </c>
      <c r="R42" s="111">
        <f t="shared" si="19"/>
        <v>0</v>
      </c>
      <c r="S42" s="111">
        <f t="shared" si="8"/>
        <v>0</v>
      </c>
      <c r="T42" s="111">
        <f t="shared" si="20"/>
        <v>0</v>
      </c>
      <c r="U42" s="111">
        <f t="shared" si="21"/>
        <v>3</v>
      </c>
      <c r="V42" s="115"/>
      <c r="W42" s="142"/>
    </row>
    <row r="43" spans="1:23" s="82" customFormat="1" ht="75" hidden="1" customHeight="1" x14ac:dyDescent="0.2">
      <c r="A43" s="106" t="s">
        <v>145</v>
      </c>
      <c r="B43" s="107"/>
      <c r="C43" s="107" t="s">
        <v>106</v>
      </c>
      <c r="D43" s="107"/>
      <c r="E43" s="109"/>
      <c r="F43" s="110" t="s">
        <v>104</v>
      </c>
      <c r="G43" s="110" t="s">
        <v>104</v>
      </c>
      <c r="H43" s="110" t="s">
        <v>104</v>
      </c>
      <c r="I43" s="111">
        <f t="shared" si="10"/>
        <v>0</v>
      </c>
      <c r="J43" s="111">
        <f t="shared" si="11"/>
        <v>0</v>
      </c>
      <c r="K43" s="111">
        <f t="shared" si="12"/>
        <v>0</v>
      </c>
      <c r="L43" s="111">
        <f t="shared" si="13"/>
        <v>0</v>
      </c>
      <c r="M43" s="111">
        <f t="shared" si="14"/>
        <v>0</v>
      </c>
      <c r="N43" s="111">
        <f t="shared" si="15"/>
        <v>0</v>
      </c>
      <c r="O43" s="111">
        <f t="shared" si="16"/>
        <v>0</v>
      </c>
      <c r="P43" s="111">
        <f t="shared" si="17"/>
        <v>0</v>
      </c>
      <c r="Q43" s="111">
        <f t="shared" si="18"/>
        <v>0</v>
      </c>
      <c r="R43" s="111">
        <f t="shared" si="19"/>
        <v>0</v>
      </c>
      <c r="S43" s="111">
        <f t="shared" si="8"/>
        <v>0</v>
      </c>
      <c r="T43" s="111">
        <f t="shared" si="20"/>
        <v>0</v>
      </c>
      <c r="U43" s="111">
        <f t="shared" si="21"/>
        <v>5</v>
      </c>
      <c r="V43" s="115"/>
      <c r="W43" s="142"/>
    </row>
    <row r="44" spans="1:23" s="82" customFormat="1" ht="75" hidden="1" customHeight="1" x14ac:dyDescent="0.2">
      <c r="A44" s="106" t="s">
        <v>146</v>
      </c>
      <c r="B44" s="107"/>
      <c r="C44" s="107" t="s">
        <v>103</v>
      </c>
      <c r="D44" s="107"/>
      <c r="E44" s="109"/>
      <c r="F44" s="110" t="s">
        <v>104</v>
      </c>
      <c r="G44" s="110" t="s">
        <v>104</v>
      </c>
      <c r="H44" s="110" t="s">
        <v>104</v>
      </c>
      <c r="I44" s="111">
        <f t="shared" si="10"/>
        <v>0</v>
      </c>
      <c r="J44" s="111">
        <f t="shared" si="11"/>
        <v>0</v>
      </c>
      <c r="K44" s="111">
        <f t="shared" si="12"/>
        <v>0</v>
      </c>
      <c r="L44" s="111">
        <f t="shared" si="13"/>
        <v>0</v>
      </c>
      <c r="M44" s="111">
        <f t="shared" si="14"/>
        <v>0</v>
      </c>
      <c r="N44" s="111">
        <f t="shared" si="15"/>
        <v>0</v>
      </c>
      <c r="O44" s="111">
        <f t="shared" si="16"/>
        <v>0</v>
      </c>
      <c r="P44" s="111">
        <f t="shared" si="17"/>
        <v>0</v>
      </c>
      <c r="Q44" s="111">
        <f t="shared" si="18"/>
        <v>0</v>
      </c>
      <c r="R44" s="111">
        <f t="shared" si="19"/>
        <v>0</v>
      </c>
      <c r="S44" s="111">
        <f t="shared" si="8"/>
        <v>0</v>
      </c>
      <c r="T44" s="111">
        <f t="shared" si="20"/>
        <v>0</v>
      </c>
      <c r="U44" s="111">
        <f t="shared" si="21"/>
        <v>3</v>
      </c>
      <c r="V44" s="115"/>
      <c r="W44" s="142"/>
    </row>
    <row r="45" spans="1:23" s="82" customFormat="1" ht="75" hidden="1" customHeight="1" x14ac:dyDescent="0.2">
      <c r="A45" s="106" t="s">
        <v>147</v>
      </c>
      <c r="B45" s="107"/>
      <c r="C45" s="107" t="s">
        <v>103</v>
      </c>
      <c r="D45" s="107"/>
      <c r="E45" s="109"/>
      <c r="F45" s="110" t="s">
        <v>104</v>
      </c>
      <c r="G45" s="110" t="s">
        <v>104</v>
      </c>
      <c r="H45" s="110" t="s">
        <v>104</v>
      </c>
      <c r="I45" s="111">
        <f t="shared" si="10"/>
        <v>0</v>
      </c>
      <c r="J45" s="111">
        <f t="shared" si="11"/>
        <v>0</v>
      </c>
      <c r="K45" s="111">
        <f t="shared" si="12"/>
        <v>0</v>
      </c>
      <c r="L45" s="111">
        <f t="shared" si="13"/>
        <v>0</v>
      </c>
      <c r="M45" s="111">
        <f t="shared" si="14"/>
        <v>0</v>
      </c>
      <c r="N45" s="111">
        <f t="shared" si="15"/>
        <v>0</v>
      </c>
      <c r="O45" s="111">
        <f t="shared" si="16"/>
        <v>0</v>
      </c>
      <c r="P45" s="111">
        <f t="shared" si="17"/>
        <v>0</v>
      </c>
      <c r="Q45" s="111">
        <f t="shared" si="18"/>
        <v>0</v>
      </c>
      <c r="R45" s="111">
        <f t="shared" si="19"/>
        <v>0</v>
      </c>
      <c r="S45" s="111">
        <f t="shared" si="8"/>
        <v>0</v>
      </c>
      <c r="T45" s="111">
        <f t="shared" si="20"/>
        <v>0</v>
      </c>
      <c r="U45" s="111">
        <f t="shared" si="21"/>
        <v>3</v>
      </c>
      <c r="V45" s="115"/>
      <c r="W45" s="142"/>
    </row>
    <row r="46" spans="1:23" s="82" customFormat="1" ht="75" hidden="1" customHeight="1" x14ac:dyDescent="0.2">
      <c r="A46" s="106" t="s">
        <v>148</v>
      </c>
      <c r="B46" s="107"/>
      <c r="C46" s="107" t="s">
        <v>106</v>
      </c>
      <c r="D46" s="107"/>
      <c r="E46" s="109"/>
      <c r="F46" s="110" t="s">
        <v>104</v>
      </c>
      <c r="G46" s="110" t="s">
        <v>104</v>
      </c>
      <c r="H46" s="110" t="s">
        <v>104</v>
      </c>
      <c r="I46" s="111">
        <f t="shared" si="10"/>
        <v>0</v>
      </c>
      <c r="J46" s="111">
        <f t="shared" si="11"/>
        <v>0</v>
      </c>
      <c r="K46" s="111">
        <f t="shared" si="12"/>
        <v>0</v>
      </c>
      <c r="L46" s="111">
        <f t="shared" si="13"/>
        <v>0</v>
      </c>
      <c r="M46" s="111">
        <f t="shared" si="14"/>
        <v>0</v>
      </c>
      <c r="N46" s="111">
        <f t="shared" si="15"/>
        <v>0</v>
      </c>
      <c r="O46" s="111">
        <f t="shared" si="16"/>
        <v>0</v>
      </c>
      <c r="P46" s="111">
        <f t="shared" si="17"/>
        <v>0</v>
      </c>
      <c r="Q46" s="111">
        <f t="shared" si="18"/>
        <v>0</v>
      </c>
      <c r="R46" s="111">
        <f t="shared" si="19"/>
        <v>0</v>
      </c>
      <c r="S46" s="111">
        <f t="shared" si="8"/>
        <v>0</v>
      </c>
      <c r="T46" s="111">
        <f t="shared" si="20"/>
        <v>0</v>
      </c>
      <c r="U46" s="111">
        <f t="shared" si="21"/>
        <v>5</v>
      </c>
      <c r="V46" s="115"/>
      <c r="W46" s="142"/>
    </row>
    <row r="47" spans="1:23" s="82" customFormat="1" ht="75" hidden="1" customHeight="1" x14ac:dyDescent="0.2">
      <c r="A47" s="106" t="s">
        <v>149</v>
      </c>
      <c r="B47" s="107"/>
      <c r="C47" s="107" t="s">
        <v>103</v>
      </c>
      <c r="D47" s="107"/>
      <c r="E47" s="109"/>
      <c r="F47" s="110" t="s">
        <v>104</v>
      </c>
      <c r="G47" s="110" t="s">
        <v>104</v>
      </c>
      <c r="H47" s="110" t="s">
        <v>104</v>
      </c>
      <c r="I47" s="111">
        <f t="shared" si="10"/>
        <v>0</v>
      </c>
      <c r="J47" s="111">
        <f t="shared" si="11"/>
        <v>0</v>
      </c>
      <c r="K47" s="111">
        <f t="shared" si="12"/>
        <v>0</v>
      </c>
      <c r="L47" s="111">
        <f t="shared" si="13"/>
        <v>0</v>
      </c>
      <c r="M47" s="111">
        <f t="shared" si="14"/>
        <v>0</v>
      </c>
      <c r="N47" s="111">
        <f t="shared" si="15"/>
        <v>0</v>
      </c>
      <c r="O47" s="111">
        <f t="shared" si="16"/>
        <v>0</v>
      </c>
      <c r="P47" s="111">
        <f t="shared" si="17"/>
        <v>0</v>
      </c>
      <c r="Q47" s="111">
        <f t="shared" si="18"/>
        <v>0</v>
      </c>
      <c r="R47" s="111">
        <f t="shared" si="19"/>
        <v>0</v>
      </c>
      <c r="S47" s="111">
        <f t="shared" si="8"/>
        <v>0</v>
      </c>
      <c r="T47" s="111">
        <f t="shared" si="20"/>
        <v>0</v>
      </c>
      <c r="U47" s="111">
        <f t="shared" si="21"/>
        <v>3</v>
      </c>
      <c r="V47" s="115"/>
      <c r="W47" s="142"/>
    </row>
    <row r="48" spans="1:23" s="82" customFormat="1" ht="75" hidden="1" customHeight="1" x14ac:dyDescent="0.2">
      <c r="A48" s="106" t="s">
        <v>150</v>
      </c>
      <c r="B48" s="107"/>
      <c r="C48" s="107" t="s">
        <v>103</v>
      </c>
      <c r="D48" s="107"/>
      <c r="E48" s="109"/>
      <c r="F48" s="110" t="s">
        <v>104</v>
      </c>
      <c r="G48" s="110" t="s">
        <v>104</v>
      </c>
      <c r="H48" s="110" t="s">
        <v>104</v>
      </c>
      <c r="I48" s="111">
        <f t="shared" si="10"/>
        <v>0</v>
      </c>
      <c r="J48" s="111">
        <f t="shared" si="11"/>
        <v>0</v>
      </c>
      <c r="K48" s="111">
        <f t="shared" si="12"/>
        <v>0</v>
      </c>
      <c r="L48" s="111">
        <f t="shared" si="13"/>
        <v>0</v>
      </c>
      <c r="M48" s="111">
        <f t="shared" si="14"/>
        <v>0</v>
      </c>
      <c r="N48" s="111">
        <f t="shared" si="15"/>
        <v>0</v>
      </c>
      <c r="O48" s="111">
        <f t="shared" si="16"/>
        <v>0</v>
      </c>
      <c r="P48" s="111">
        <f t="shared" si="17"/>
        <v>0</v>
      </c>
      <c r="Q48" s="111">
        <f t="shared" si="18"/>
        <v>0</v>
      </c>
      <c r="R48" s="111">
        <f t="shared" si="19"/>
        <v>0</v>
      </c>
      <c r="S48" s="111">
        <f t="shared" si="8"/>
        <v>0</v>
      </c>
      <c r="T48" s="111">
        <f t="shared" si="20"/>
        <v>0</v>
      </c>
      <c r="U48" s="111">
        <f t="shared" si="21"/>
        <v>3</v>
      </c>
      <c r="V48" s="115"/>
      <c r="W48" s="142"/>
    </row>
    <row r="49" spans="1:23" s="82" customFormat="1" ht="75" hidden="1" customHeight="1" x14ac:dyDescent="0.2">
      <c r="A49" s="106" t="s">
        <v>151</v>
      </c>
      <c r="B49" s="107"/>
      <c r="C49" s="107" t="s">
        <v>106</v>
      </c>
      <c r="D49" s="107"/>
      <c r="E49" s="109"/>
      <c r="F49" s="110" t="s">
        <v>104</v>
      </c>
      <c r="G49" s="110" t="s">
        <v>104</v>
      </c>
      <c r="H49" s="110" t="s">
        <v>104</v>
      </c>
      <c r="I49" s="111">
        <f t="shared" si="10"/>
        <v>0</v>
      </c>
      <c r="J49" s="111">
        <f t="shared" si="11"/>
        <v>0</v>
      </c>
      <c r="K49" s="111">
        <f t="shared" si="12"/>
        <v>0</v>
      </c>
      <c r="L49" s="111">
        <f t="shared" si="13"/>
        <v>0</v>
      </c>
      <c r="M49" s="111">
        <f t="shared" si="14"/>
        <v>0</v>
      </c>
      <c r="N49" s="111">
        <f t="shared" si="15"/>
        <v>0</v>
      </c>
      <c r="O49" s="111">
        <f t="shared" si="16"/>
        <v>0</v>
      </c>
      <c r="P49" s="111">
        <f t="shared" si="17"/>
        <v>0</v>
      </c>
      <c r="Q49" s="111">
        <f t="shared" si="18"/>
        <v>0</v>
      </c>
      <c r="R49" s="111">
        <f t="shared" si="19"/>
        <v>0</v>
      </c>
      <c r="S49" s="111">
        <f t="shared" si="8"/>
        <v>0</v>
      </c>
      <c r="T49" s="111">
        <f t="shared" si="20"/>
        <v>0</v>
      </c>
      <c r="U49" s="111">
        <f t="shared" si="21"/>
        <v>5</v>
      </c>
      <c r="V49" s="115"/>
      <c r="W49" s="142"/>
    </row>
    <row r="50" spans="1:23" s="82" customFormat="1" ht="75" customHeight="1" x14ac:dyDescent="0.2">
      <c r="A50" s="106" t="s">
        <v>152</v>
      </c>
      <c r="B50" s="107"/>
      <c r="C50" s="107" t="s">
        <v>106</v>
      </c>
      <c r="D50" s="107"/>
      <c r="E50" s="109"/>
      <c r="F50" s="110" t="s">
        <v>104</v>
      </c>
      <c r="G50" s="110" t="s">
        <v>104</v>
      </c>
      <c r="H50" s="110" t="s">
        <v>104</v>
      </c>
      <c r="I50" s="111">
        <f t="shared" si="10"/>
        <v>0</v>
      </c>
      <c r="J50" s="111">
        <f t="shared" si="11"/>
        <v>0</v>
      </c>
      <c r="K50" s="111">
        <f t="shared" si="12"/>
        <v>0</v>
      </c>
      <c r="L50" s="111">
        <f t="shared" si="13"/>
        <v>0</v>
      </c>
      <c r="M50" s="111">
        <f t="shared" si="14"/>
        <v>0</v>
      </c>
      <c r="N50" s="111">
        <f t="shared" si="15"/>
        <v>0</v>
      </c>
      <c r="O50" s="111">
        <f t="shared" si="16"/>
        <v>0</v>
      </c>
      <c r="P50" s="111">
        <f t="shared" si="17"/>
        <v>0</v>
      </c>
      <c r="Q50" s="111">
        <f t="shared" si="18"/>
        <v>0</v>
      </c>
      <c r="R50" s="111">
        <f t="shared" si="19"/>
        <v>0</v>
      </c>
      <c r="S50" s="111">
        <f t="shared" si="8"/>
        <v>0</v>
      </c>
      <c r="T50" s="111">
        <f t="shared" si="20"/>
        <v>0</v>
      </c>
      <c r="U50" s="111">
        <f t="shared" si="21"/>
        <v>5</v>
      </c>
      <c r="V50" s="112"/>
      <c r="W50" s="142"/>
    </row>
    <row r="51" spans="1:23" ht="18.75" x14ac:dyDescent="0.3">
      <c r="A51" s="118" t="s">
        <v>153</v>
      </c>
      <c r="B51" s="118"/>
      <c r="C51" s="119"/>
      <c r="D51" s="120"/>
      <c r="E51" s="121"/>
      <c r="F51" s="121"/>
      <c r="G51" s="122"/>
      <c r="H51" s="122"/>
      <c r="I51" s="123">
        <f t="shared" ref="I51:U51" si="22">SUM(I4:I50)</f>
        <v>0</v>
      </c>
      <c r="J51" s="123">
        <f t="shared" si="22"/>
        <v>0</v>
      </c>
      <c r="K51" s="123">
        <f t="shared" si="22"/>
        <v>0</v>
      </c>
      <c r="L51" s="123">
        <f t="shared" si="22"/>
        <v>0</v>
      </c>
      <c r="M51" s="123">
        <f t="shared" si="22"/>
        <v>0</v>
      </c>
      <c r="N51" s="123">
        <f t="shared" si="22"/>
        <v>0</v>
      </c>
      <c r="O51" s="123">
        <f t="shared" si="22"/>
        <v>0</v>
      </c>
      <c r="P51" s="123">
        <f t="shared" si="22"/>
        <v>0</v>
      </c>
      <c r="Q51" s="123">
        <f t="shared" si="22"/>
        <v>0</v>
      </c>
      <c r="R51" s="123">
        <f t="shared" si="22"/>
        <v>0</v>
      </c>
      <c r="S51" s="123">
        <f t="shared" si="22"/>
        <v>0</v>
      </c>
      <c r="T51" s="123">
        <f t="shared" si="22"/>
        <v>0</v>
      </c>
      <c r="U51" s="123">
        <f t="shared" si="22"/>
        <v>205</v>
      </c>
      <c r="V51" s="124"/>
    </row>
    <row r="52" spans="1:23" ht="15" x14ac:dyDescent="0.25"/>
    <row r="53" spans="1:23" ht="15" x14ac:dyDescent="0.25"/>
    <row r="54" spans="1:23" ht="15" x14ac:dyDescent="0.25"/>
    <row r="55" spans="1:23" ht="15" x14ac:dyDescent="0.25"/>
    <row r="56" spans="1:23" ht="15" x14ac:dyDescent="0.25"/>
    <row r="57" spans="1:23" ht="15" x14ac:dyDescent="0.25"/>
    <row r="58" spans="1:23" ht="15" x14ac:dyDescent="0.25"/>
    <row r="59" spans="1:23" ht="15" x14ac:dyDescent="0.25"/>
    <row r="60" spans="1:23" ht="15" x14ac:dyDescent="0.25"/>
    <row r="61" spans="1:23" ht="15" x14ac:dyDescent="0.25"/>
    <row r="62" spans="1:23" ht="15" x14ac:dyDescent="0.25"/>
    <row r="63" spans="1:23" ht="15" x14ac:dyDescent="0.25"/>
    <row r="64" spans="1:23" ht="15" x14ac:dyDescent="0.25"/>
    <row r="65" ht="15" x14ac:dyDescent="0.25"/>
    <row r="66" ht="15" x14ac:dyDescent="0.25"/>
  </sheetData>
  <sheetProtection algorithmName="SHA-512" hashValue="7ZNKLaXaJoG3dqzCVf+8Zxw0rAneVsgKVqfhjbUbLqSxn+8X6rR2KfCJivn0i+RaOxt2HJoVytkmxp68HH/sEQ==" saltValue="PBWUgVokE0n00UVaVQ9eCw==" spinCount="100000" sheet="1" selectLockedCells="1"/>
  <mergeCells count="1">
    <mergeCell ref="F2:H2"/>
  </mergeCells>
  <phoneticPr fontId="34" type="noConversion"/>
  <conditionalFormatting sqref="C1:C7 C45:C50">
    <cfRule type="cellIs" dxfId="385" priority="99" stopIfTrue="1" operator="equal">
      <formula>"Highly Advantageous"</formula>
    </cfRule>
    <cfRule type="cellIs" dxfId="384" priority="98" stopIfTrue="1" operator="equal">
      <formula>"Extremely Advantageous"</formula>
    </cfRule>
    <cfRule type="cellIs" dxfId="383" priority="97" operator="equal">
      <formula>"Minimal"</formula>
    </cfRule>
    <cfRule type="cellIs" dxfId="382" priority="96" operator="equal">
      <formula>"Not Needed"</formula>
    </cfRule>
    <cfRule type="cellIs" dxfId="381" priority="95" operator="equal">
      <formula>"Advantageous"</formula>
    </cfRule>
  </conditionalFormatting>
  <conditionalFormatting sqref="C4:C7 F4:H50 C34:C50 G51:H64503">
    <cfRule type="cellIs" dxfId="380" priority="94" stopIfTrue="1" operator="equal">
      <formula>"Select from Drop Down List"</formula>
    </cfRule>
  </conditionalFormatting>
  <conditionalFormatting sqref="C4:C50">
    <cfRule type="cellIs" dxfId="379" priority="20" stopIfTrue="1" operator="equal">
      <formula>"High"</formula>
    </cfRule>
  </conditionalFormatting>
  <conditionalFormatting sqref="C8:C16 C21:C26">
    <cfRule type="cellIs" dxfId="378" priority="70" stopIfTrue="1" operator="equal">
      <formula>"Highly Advantageous"</formula>
    </cfRule>
  </conditionalFormatting>
  <conditionalFormatting sqref="C8:C16 F4:H50 C34:C50 C28:C29">
    <cfRule type="cellIs" dxfId="377" priority="250" stopIfTrue="1" operator="equal">
      <formula>"Exception"</formula>
    </cfRule>
  </conditionalFormatting>
  <conditionalFormatting sqref="C8:C16">
    <cfRule type="cellIs" dxfId="376" priority="51" operator="equal">
      <formula>"Advantageous"</formula>
    </cfRule>
    <cfRule type="cellIs" dxfId="375" priority="249" operator="equal">
      <formula>"Minimal"</formula>
    </cfRule>
    <cfRule type="cellIs" dxfId="374" priority="248" operator="equal">
      <formula>"Not Needed"</formula>
    </cfRule>
  </conditionalFormatting>
  <conditionalFormatting sqref="C16">
    <cfRule type="cellIs" dxfId="373" priority="151" stopIfTrue="1" operator="equal">
      <formula>"Highly Advantageous"</formula>
    </cfRule>
    <cfRule type="cellIs" dxfId="372" priority="150" stopIfTrue="1" operator="equal">
      <formula>"Extremely Advantageous"</formula>
    </cfRule>
    <cfRule type="cellIs" dxfId="371" priority="144" stopIfTrue="1" operator="equal">
      <formula>"High"</formula>
    </cfRule>
    <cfRule type="cellIs" dxfId="370" priority="149" operator="equal">
      <formula>"Minimal"</formula>
    </cfRule>
    <cfRule type="cellIs" dxfId="369" priority="147" operator="equal">
      <formula>"Advantageous"</formula>
    </cfRule>
    <cfRule type="cellIs" dxfId="368" priority="146" stopIfTrue="1" operator="equal">
      <formula>"Select from Drop Down List"</formula>
    </cfRule>
    <cfRule type="cellIs" dxfId="367" priority="145" stopIfTrue="1" operator="equal">
      <formula>"Exception"</formula>
    </cfRule>
    <cfRule type="cellIs" dxfId="366" priority="148" operator="equal">
      <formula>"Not Needed"</formula>
    </cfRule>
    <cfRule type="cellIs" dxfId="365" priority="143" stopIfTrue="1" operator="equal">
      <formula>"Highly Advantageous"</formula>
    </cfRule>
    <cfRule type="cellIs" dxfId="364" priority="142" stopIfTrue="1" operator="equal">
      <formula>"Extremely Advantageous"</formula>
    </cfRule>
    <cfRule type="cellIs" dxfId="363" priority="136" stopIfTrue="1" operator="equal">
      <formula>"High"</formula>
    </cfRule>
    <cfRule type="cellIs" dxfId="362" priority="141" operator="equal">
      <formula>"Minimal"</formula>
    </cfRule>
    <cfRule type="cellIs" dxfId="361" priority="137" stopIfTrue="1" operator="equal">
      <formula>"Exception"</formula>
    </cfRule>
    <cfRule type="cellIs" dxfId="360" priority="138" stopIfTrue="1" operator="equal">
      <formula>"Select from Drop Down List"</formula>
    </cfRule>
    <cfRule type="cellIs" dxfId="359" priority="139" operator="equal">
      <formula>"Advantageous"</formula>
    </cfRule>
    <cfRule type="cellIs" dxfId="358" priority="140" operator="equal">
      <formula>"Not Needed"</formula>
    </cfRule>
  </conditionalFormatting>
  <conditionalFormatting sqref="C17:C18">
    <cfRule type="cellIs" dxfId="357" priority="89" operator="equal">
      <formula>"Not Needed"</formula>
    </cfRule>
    <cfRule type="cellIs" dxfId="356" priority="92" stopIfTrue="1" operator="equal">
      <formula>"Highly Advantageous"</formula>
    </cfRule>
    <cfRule type="cellIs" dxfId="355" priority="91" stopIfTrue="1" operator="equal">
      <formula>"Extremely Advantageous"</formula>
    </cfRule>
    <cfRule type="cellIs" dxfId="354" priority="90" operator="equal">
      <formula>"Minimal"</formula>
    </cfRule>
    <cfRule type="cellIs" dxfId="353" priority="88" operator="equal">
      <formula>"Advantageous"</formula>
    </cfRule>
  </conditionalFormatting>
  <conditionalFormatting sqref="C17:C19 H19">
    <cfRule type="cellIs" dxfId="352" priority="83" stopIfTrue="1" operator="equal">
      <formula>"Select from Drop Down List"</formula>
    </cfRule>
  </conditionalFormatting>
  <conditionalFormatting sqref="C19">
    <cfRule type="cellIs" dxfId="351" priority="84" stopIfTrue="1" operator="equal">
      <formula>"Extremely Advantageous"</formula>
    </cfRule>
    <cfRule type="cellIs" dxfId="350" priority="85" stopIfTrue="1" operator="equal">
      <formula>"Highly Advantageous"</formula>
    </cfRule>
  </conditionalFormatting>
  <conditionalFormatting sqref="C19:C20">
    <cfRule type="cellIs" dxfId="349" priority="72" operator="equal">
      <formula>"Not Needed"</formula>
    </cfRule>
    <cfRule type="cellIs" dxfId="348" priority="73" operator="equal">
      <formula>"Minimal"</formula>
    </cfRule>
    <cfRule type="cellIs" dxfId="347" priority="71" operator="equal">
      <formula>"Advantageous"</formula>
    </cfRule>
  </conditionalFormatting>
  <conditionalFormatting sqref="C20">
    <cfRule type="cellIs" dxfId="346" priority="75" stopIfTrue="1" operator="equal">
      <formula>"Highly Advantageous"</formula>
    </cfRule>
    <cfRule type="cellIs" dxfId="345" priority="74" stopIfTrue="1" operator="equal">
      <formula>"Extremely Advantageous"</formula>
    </cfRule>
  </conditionalFormatting>
  <conditionalFormatting sqref="C20:C25 F45:H50">
    <cfRule type="cellIs" dxfId="344" priority="67" stopIfTrue="1" operator="equal">
      <formula>"Exception"</formula>
    </cfRule>
    <cfRule type="cellIs" dxfId="343" priority="68" stopIfTrue="1" operator="equal">
      <formula>"Select from Drop Down List"</formula>
    </cfRule>
  </conditionalFormatting>
  <conditionalFormatting sqref="C21:C26 C8:C16">
    <cfRule type="cellIs" dxfId="342" priority="69" stopIfTrue="1" operator="equal">
      <formula>"Extremely Advantageous"</formula>
    </cfRule>
  </conditionalFormatting>
  <conditionalFormatting sqref="C21:C26">
    <cfRule type="cellIs" dxfId="341" priority="64" operator="equal">
      <formula>"Advantageous"</formula>
    </cfRule>
    <cfRule type="cellIs" dxfId="340" priority="65" operator="equal">
      <formula>"Not Needed"</formula>
    </cfRule>
    <cfRule type="cellIs" dxfId="339" priority="66" operator="equal">
      <formula>"Minimal"</formula>
    </cfRule>
  </conditionalFormatting>
  <conditionalFormatting sqref="C26">
    <cfRule type="cellIs" dxfId="338" priority="215" operator="equal">
      <formula>"Advantageous"</formula>
    </cfRule>
    <cfRule type="cellIs" dxfId="337" priority="216" operator="equal">
      <formula>"Not Needed"</formula>
    </cfRule>
    <cfRule type="cellIs" dxfId="336" priority="217" operator="equal">
      <formula>"Minimal"</formula>
    </cfRule>
    <cfRule type="cellIs" dxfId="335" priority="218" stopIfTrue="1" operator="equal">
      <formula>"Extremely Advantageous"</formula>
    </cfRule>
    <cfRule type="cellIs" dxfId="334" priority="219" stopIfTrue="1" operator="equal">
      <formula>"Highly Advantageous"</formula>
    </cfRule>
  </conditionalFormatting>
  <conditionalFormatting sqref="C26:C27">
    <cfRule type="cellIs" dxfId="333" priority="60" stopIfTrue="1" operator="equal">
      <formula>"Exception"</formula>
    </cfRule>
    <cfRule type="cellIs" dxfId="332" priority="61" stopIfTrue="1" operator="equal">
      <formula>"Select from Drop Down List"</formula>
    </cfRule>
  </conditionalFormatting>
  <conditionalFormatting sqref="C27">
    <cfRule type="cellIs" dxfId="331" priority="57" operator="equal">
      <formula>"Advantageous"</formula>
    </cfRule>
    <cfRule type="cellIs" dxfId="330" priority="62" stopIfTrue="1" operator="equal">
      <formula>"Extremely Advantageous"</formula>
    </cfRule>
    <cfRule type="cellIs" dxfId="329" priority="63" stopIfTrue="1" operator="equal">
      <formula>"Highly Advantageous"</formula>
    </cfRule>
  </conditionalFormatting>
  <conditionalFormatting sqref="C27:C30">
    <cfRule type="cellIs" dxfId="328" priority="58" operator="equal">
      <formula>"Not Needed"</formula>
    </cfRule>
    <cfRule type="cellIs" dxfId="327" priority="59" operator="equal">
      <formula>"Minimal"</formula>
    </cfRule>
  </conditionalFormatting>
  <conditionalFormatting sqref="C28:C29 C34:C37 C46:C1048576">
    <cfRule type="cellIs" dxfId="326" priority="260" operator="equal">
      <formula>"Advantageous"</formula>
    </cfRule>
  </conditionalFormatting>
  <conditionalFormatting sqref="C28:C29">
    <cfRule type="cellIs" dxfId="325" priority="251" stopIfTrue="1" operator="equal">
      <formula>"Select from Drop Down List"</formula>
    </cfRule>
  </conditionalFormatting>
  <conditionalFormatting sqref="C28:C30">
    <cfRule type="cellIs" dxfId="324" priority="170" stopIfTrue="1" operator="equal">
      <formula>"Extremely Advantageous"</formula>
    </cfRule>
    <cfRule type="cellIs" dxfId="323" priority="171" stopIfTrue="1" operator="equal">
      <formula>"Highly Advantageous"</formula>
    </cfRule>
  </conditionalFormatting>
  <conditionalFormatting sqref="C30">
    <cfRule type="cellIs" dxfId="322" priority="167" operator="equal">
      <formula>"Advantageous"</formula>
    </cfRule>
  </conditionalFormatting>
  <conditionalFormatting sqref="C30:C31">
    <cfRule type="cellIs" dxfId="321" priority="10" operator="equal">
      <formula>"Not Needed"</formula>
    </cfRule>
    <cfRule type="cellIs" dxfId="320" priority="9" operator="equal">
      <formula>"Advantageous"</formula>
    </cfRule>
    <cfRule type="cellIs" dxfId="319" priority="11" operator="equal">
      <formula>"Minimal"</formula>
    </cfRule>
    <cfRule type="cellIs" dxfId="318" priority="13" stopIfTrue="1" operator="equal">
      <formula>"Highly Advantageous"</formula>
    </cfRule>
    <cfRule type="cellIs" dxfId="317" priority="12" stopIfTrue="1" operator="equal">
      <formula>"Extremely Advantageous"</formula>
    </cfRule>
  </conditionalFormatting>
  <conditionalFormatting sqref="C30:C33">
    <cfRule type="cellIs" dxfId="316" priority="3" stopIfTrue="1" operator="equal">
      <formula>"Select from Drop Down List"</formula>
    </cfRule>
    <cfRule type="cellIs" dxfId="315" priority="2" stopIfTrue="1" operator="equal">
      <formula>"Exception"</formula>
    </cfRule>
  </conditionalFormatting>
  <conditionalFormatting sqref="C31">
    <cfRule type="cellIs" dxfId="314" priority="8" stopIfTrue="1" operator="equal">
      <formula>"Highly Advantageous"</formula>
    </cfRule>
    <cfRule type="cellIs" dxfId="313" priority="5" operator="equal">
      <formula>"Not Needed"</formula>
    </cfRule>
    <cfRule type="cellIs" dxfId="312" priority="7" stopIfTrue="1" operator="equal">
      <formula>"Extremely Advantageous"</formula>
    </cfRule>
    <cfRule type="cellIs" dxfId="311" priority="4" operator="equal">
      <formula>"Advantageous"</formula>
    </cfRule>
    <cfRule type="cellIs" dxfId="310" priority="6" operator="equal">
      <formula>"Minimal"</formula>
    </cfRule>
  </conditionalFormatting>
  <conditionalFormatting sqref="C32">
    <cfRule type="cellIs" dxfId="309" priority="162" operator="equal">
      <formula>"Advantageous"</formula>
    </cfRule>
    <cfRule type="cellIs" dxfId="308" priority="163" operator="equal">
      <formula>"Not Needed"</formula>
    </cfRule>
    <cfRule type="cellIs" dxfId="307" priority="164" operator="equal">
      <formula>"Minimal"</formula>
    </cfRule>
    <cfRule type="cellIs" dxfId="306" priority="165" stopIfTrue="1" operator="equal">
      <formula>"Extremely Advantageous"</formula>
    </cfRule>
    <cfRule type="cellIs" dxfId="305" priority="166" stopIfTrue="1" operator="equal">
      <formula>"Highly Advantageous"</formula>
    </cfRule>
  </conditionalFormatting>
  <conditionalFormatting sqref="C32:C33">
    <cfRule type="cellIs" dxfId="304" priority="159" operator="equal">
      <formula>"Minimal"</formula>
    </cfRule>
    <cfRule type="cellIs" dxfId="303" priority="160" stopIfTrue="1" operator="equal">
      <formula>"Extremely Advantageous"</formula>
    </cfRule>
    <cfRule type="cellIs" dxfId="302" priority="161" stopIfTrue="1" operator="equal">
      <formula>"Highly Advantageous"</formula>
    </cfRule>
    <cfRule type="cellIs" dxfId="301" priority="157" operator="equal">
      <formula>"Advantageous"</formula>
    </cfRule>
    <cfRule type="cellIs" dxfId="300" priority="158" operator="equal">
      <formula>"Not Needed"</formula>
    </cfRule>
  </conditionalFormatting>
  <conditionalFormatting sqref="C33">
    <cfRule type="cellIs" dxfId="299" priority="152" operator="equal">
      <formula>"Advantageous"</formula>
    </cfRule>
    <cfRule type="cellIs" dxfId="298" priority="155" stopIfTrue="1" operator="equal">
      <formula>"Extremely Advantageous"</formula>
    </cfRule>
    <cfRule type="cellIs" dxfId="297" priority="156" stopIfTrue="1" operator="equal">
      <formula>"Highly Advantageous"</formula>
    </cfRule>
  </conditionalFormatting>
  <conditionalFormatting sqref="C33:C41 C43:C44">
    <cfRule type="cellIs" dxfId="296" priority="47" operator="equal">
      <formula>"Not Needed"</formula>
    </cfRule>
    <cfRule type="cellIs" dxfId="295" priority="48" operator="equal">
      <formula>"Minimal"</formula>
    </cfRule>
  </conditionalFormatting>
  <conditionalFormatting sqref="C34:C41 C43:C44">
    <cfRule type="cellIs" dxfId="294" priority="50" stopIfTrue="1" operator="equal">
      <formula>"Highly Advantageous"</formula>
    </cfRule>
    <cfRule type="cellIs" dxfId="293" priority="49" stopIfTrue="1" operator="equal">
      <formula>"Extremely Advantageous"</formula>
    </cfRule>
  </conditionalFormatting>
  <conditionalFormatting sqref="C38">
    <cfRule type="cellIs" dxfId="292" priority="56" stopIfTrue="1" operator="equal">
      <formula>"Highly Advantageous"</formula>
    </cfRule>
    <cfRule type="cellIs" dxfId="291" priority="53" operator="equal">
      <formula>"Not Needed"</formula>
    </cfRule>
    <cfRule type="cellIs" dxfId="290" priority="55" stopIfTrue="1" operator="equal">
      <formula>"Extremely Advantageous"</formula>
    </cfRule>
    <cfRule type="cellIs" dxfId="289" priority="54" operator="equal">
      <formula>"Minimal"</formula>
    </cfRule>
    <cfRule type="cellIs" dxfId="288" priority="52" operator="equal">
      <formula>"Advantageous"</formula>
    </cfRule>
  </conditionalFormatting>
  <conditionalFormatting sqref="C38:C41 C43:C44">
    <cfRule type="cellIs" dxfId="287" priority="46" operator="equal">
      <formula>"Advantageous"</formula>
    </cfRule>
  </conditionalFormatting>
  <conditionalFormatting sqref="C39:C44">
    <cfRule type="cellIs" dxfId="286" priority="45" stopIfTrue="1" operator="equal">
      <formula>"Highly Advantageous"</formula>
    </cfRule>
    <cfRule type="cellIs" dxfId="285" priority="44" stopIfTrue="1" operator="equal">
      <formula>"Extremely Advantageous"</formula>
    </cfRule>
    <cfRule type="cellIs" dxfId="284" priority="43" operator="equal">
      <formula>"Minimal"</formula>
    </cfRule>
    <cfRule type="cellIs" dxfId="283" priority="42" operator="equal">
      <formula>"Not Needed"</formula>
    </cfRule>
    <cfRule type="cellIs" dxfId="282" priority="41" operator="equal">
      <formula>"Advantageous"</formula>
    </cfRule>
  </conditionalFormatting>
  <conditionalFormatting sqref="C42">
    <cfRule type="cellIs" dxfId="281" priority="40" stopIfTrue="1" operator="equal">
      <formula>"Highly Advantageous"</formula>
    </cfRule>
    <cfRule type="cellIs" dxfId="280" priority="39" stopIfTrue="1" operator="equal">
      <formula>"Extremely Advantageous"</formula>
    </cfRule>
    <cfRule type="cellIs" dxfId="279" priority="38" operator="equal">
      <formula>"Minimal"</formula>
    </cfRule>
    <cfRule type="cellIs" dxfId="278" priority="37" operator="equal">
      <formula>"Not Needed"</formula>
    </cfRule>
    <cfRule type="cellIs" dxfId="277" priority="36" operator="equal">
      <formula>"Advantageous"</formula>
    </cfRule>
  </conditionalFormatting>
  <conditionalFormatting sqref="C43:C44 C8:C16">
    <cfRule type="cellIs" dxfId="276" priority="243" stopIfTrue="1" operator="equal">
      <formula>"Select from Drop Down List"</formula>
    </cfRule>
  </conditionalFormatting>
  <conditionalFormatting sqref="C43:C44 C46:C1048576">
    <cfRule type="cellIs" dxfId="275" priority="182" operator="equal">
      <formula>"Minimal"</formula>
    </cfRule>
    <cfRule type="cellIs" dxfId="274" priority="183" stopIfTrue="1" operator="equal">
      <formula>"Extremely Advantageous"</formula>
    </cfRule>
    <cfRule type="cellIs" dxfId="273" priority="184" stopIfTrue="1" operator="equal">
      <formula>"Highly Advantageous"</formula>
    </cfRule>
    <cfRule type="cellIs" dxfId="272" priority="181" operator="equal">
      <formula>"Not Needed"</formula>
    </cfRule>
  </conditionalFormatting>
  <conditionalFormatting sqref="C43:C44 F7:H7">
    <cfRule type="cellIs" dxfId="271" priority="242" stopIfTrue="1" operator="equal">
      <formula>"Exception"</formula>
    </cfRule>
  </conditionalFormatting>
  <conditionalFormatting sqref="C43:C44">
    <cfRule type="cellIs" dxfId="270" priority="180" operator="equal">
      <formula>"Advantageous"</formula>
    </cfRule>
    <cfRule type="cellIs" dxfId="269" priority="179" stopIfTrue="1" operator="equal">
      <formula>"High"</formula>
    </cfRule>
  </conditionalFormatting>
  <conditionalFormatting sqref="C45">
    <cfRule type="cellIs" dxfId="268" priority="34" stopIfTrue="1" operator="equal">
      <formula>"Extremely Advantageous"</formula>
    </cfRule>
    <cfRule type="cellIs" dxfId="267" priority="32" operator="equal">
      <formula>"Not Needed"</formula>
    </cfRule>
    <cfRule type="cellIs" dxfId="266" priority="31" operator="equal">
      <formula>"Advantageous"</formula>
    </cfRule>
    <cfRule type="cellIs" dxfId="265" priority="33" operator="equal">
      <formula>"Minimal"</formula>
    </cfRule>
    <cfRule type="cellIs" dxfId="264" priority="35" stopIfTrue="1" operator="equal">
      <formula>"Highly Advantageous"</formula>
    </cfRule>
  </conditionalFormatting>
  <conditionalFormatting sqref="D5:E10 D40:E50">
    <cfRule type="expression" dxfId="263" priority="114" stopIfTrue="1">
      <formula>#REF!="YES-partially meets"</formula>
    </cfRule>
  </conditionalFormatting>
  <conditionalFormatting sqref="D12:E38">
    <cfRule type="expression" dxfId="262" priority="78" stopIfTrue="1">
      <formula>#REF!="YES-partially meets"</formula>
    </cfRule>
  </conditionalFormatting>
  <conditionalFormatting sqref="F18">
    <cfRule type="cellIs" dxfId="261" priority="252" stopIfTrue="1" operator="equal">
      <formula>"Select from Drop Down List"</formula>
    </cfRule>
    <cfRule type="cellIs" dxfId="260" priority="253" stopIfTrue="1" operator="equal">
      <formula>"Exception"</formula>
    </cfRule>
  </conditionalFormatting>
  <conditionalFormatting sqref="F21">
    <cfRule type="cellIs" dxfId="259" priority="232" stopIfTrue="1" operator="equal">
      <formula>"Exception"</formula>
    </cfRule>
  </conditionalFormatting>
  <conditionalFormatting sqref="F64504:F64926">
    <cfRule type="cellIs" dxfId="258" priority="265" stopIfTrue="1" operator="equal">
      <formula>"Y"</formula>
    </cfRule>
  </conditionalFormatting>
  <conditionalFormatting sqref="F1:H1">
    <cfRule type="cellIs" dxfId="257" priority="259" stopIfTrue="1" operator="equal">
      <formula>"Select from Drop Down List"</formula>
    </cfRule>
  </conditionalFormatting>
  <conditionalFormatting sqref="F5:H5">
    <cfRule type="cellIs" dxfId="256" priority="118" stopIfTrue="1" operator="equal">
      <formula>"Select from Drop Down List"</formula>
    </cfRule>
    <cfRule type="cellIs" dxfId="255" priority="117" stopIfTrue="1" operator="equal">
      <formula>"Exception"</formula>
    </cfRule>
  </conditionalFormatting>
  <conditionalFormatting sqref="F15:H17">
    <cfRule type="cellIs" dxfId="254" priority="18" stopIfTrue="1" operator="equal">
      <formula>"Exception"</formula>
    </cfRule>
  </conditionalFormatting>
  <conditionalFormatting sqref="F17:H17">
    <cfRule type="cellIs" dxfId="253" priority="19" stopIfTrue="1" operator="equal">
      <formula>"Select from Drop Down List"</formula>
    </cfRule>
  </conditionalFormatting>
  <conditionalFormatting sqref="F18:H18">
    <cfRule type="cellIs" dxfId="252" priority="254" stopIfTrue="1" operator="equal">
      <formula>"Select from Drop Down List"</formula>
    </cfRule>
  </conditionalFormatting>
  <conditionalFormatting sqref="F19:H19">
    <cfRule type="cellIs" dxfId="251" priority="77" stopIfTrue="1" operator="equal">
      <formula>"Select from Drop Down List"</formula>
    </cfRule>
    <cfRule type="cellIs" dxfId="250" priority="76" stopIfTrue="1" operator="equal">
      <formula>"Exception"</formula>
    </cfRule>
  </conditionalFormatting>
  <conditionalFormatting sqref="F19:H25 C4:C7">
    <cfRule type="cellIs" dxfId="249" priority="93" stopIfTrue="1" operator="equal">
      <formula>"Exception"</formula>
    </cfRule>
  </conditionalFormatting>
  <conditionalFormatting sqref="F20:H20">
    <cfRule type="cellIs" dxfId="248" priority="245" stopIfTrue="1" operator="equal">
      <formula>"Exception"</formula>
    </cfRule>
    <cfRule type="cellIs" dxfId="247" priority="246" stopIfTrue="1" operator="equal">
      <formula>"Select from Drop Down List"</formula>
    </cfRule>
  </conditionalFormatting>
  <conditionalFormatting sqref="F21:H21">
    <cfRule type="cellIs" dxfId="246" priority="233" stopIfTrue="1" operator="equal">
      <formula>"Select from Drop Down List"</formula>
    </cfRule>
  </conditionalFormatting>
  <conditionalFormatting sqref="F29:H29">
    <cfRule type="cellIs" dxfId="245" priority="240" stopIfTrue="1" operator="equal">
      <formula>"Exception"</formula>
    </cfRule>
  </conditionalFormatting>
  <conditionalFormatting sqref="F40:H43">
    <cfRule type="cellIs" dxfId="244" priority="14" stopIfTrue="1" operator="equal">
      <formula>"Exception"</formula>
    </cfRule>
    <cfRule type="cellIs" dxfId="243" priority="15" stopIfTrue="1" operator="equal">
      <formula>"Select from Drop Down List"</formula>
    </cfRule>
  </conditionalFormatting>
  <conditionalFormatting sqref="G5:H5">
    <cfRule type="cellIs" dxfId="242" priority="115" stopIfTrue="1" operator="equal">
      <formula>"Exception"</formula>
    </cfRule>
    <cfRule type="cellIs" dxfId="241" priority="116" stopIfTrue="1" operator="equal">
      <formula>"Select from Drop Down List"</formula>
    </cfRule>
  </conditionalFormatting>
  <conditionalFormatting sqref="G18:H18">
    <cfRule type="cellIs" dxfId="240" priority="255" stopIfTrue="1" operator="equal">
      <formula>"Exception"</formula>
    </cfRule>
    <cfRule type="cellIs" dxfId="239" priority="256" stopIfTrue="1" operator="equal">
      <formula>"Select from Drop Down List"</formula>
    </cfRule>
    <cfRule type="cellIs" dxfId="238" priority="257" stopIfTrue="1" operator="equal">
      <formula>"Exception"</formula>
    </cfRule>
    <cfRule type="cellIs" dxfId="237" priority="258" stopIfTrue="1" operator="equal">
      <formula>"Select from Drop Down List"</formula>
    </cfRule>
  </conditionalFormatting>
  <conditionalFormatting sqref="G21:H21">
    <cfRule type="cellIs" dxfId="236" priority="237" stopIfTrue="1" operator="equal">
      <formula>"Select from Drop Down List"</formula>
    </cfRule>
    <cfRule type="cellIs" dxfId="235" priority="236" stopIfTrue="1" operator="equal">
      <formula>"Exception"</formula>
    </cfRule>
    <cfRule type="cellIs" dxfId="234" priority="235" stopIfTrue="1" operator="equal">
      <formula>"Select from Drop Down List"</formula>
    </cfRule>
    <cfRule type="cellIs" dxfId="233" priority="234" stopIfTrue="1" operator="equal">
      <formula>"Exception"</formula>
    </cfRule>
  </conditionalFormatting>
  <conditionalFormatting sqref="G27:H27">
    <cfRule type="cellIs" dxfId="232" priority="262" stopIfTrue="1" operator="equal">
      <formula>"Exception"</formula>
    </cfRule>
    <cfRule type="cellIs" dxfId="231" priority="263" stopIfTrue="1" operator="equal">
      <formula>"Select from Drop Down List"</formula>
    </cfRule>
  </conditionalFormatting>
  <conditionalFormatting sqref="G29:H29">
    <cfRule type="cellIs" dxfId="230" priority="238" stopIfTrue="1" operator="equal">
      <formula>"Exception"</formula>
    </cfRule>
    <cfRule type="cellIs" dxfId="229" priority="239" stopIfTrue="1" operator="equal">
      <formula>"Select from Drop Down List"</formula>
    </cfRule>
  </conditionalFormatting>
  <conditionalFormatting sqref="G3:W3">
    <cfRule type="cellIs" dxfId="228" priority="1" stopIfTrue="1" operator="equal">
      <formula>"Select from Drop Down List"</formula>
    </cfRule>
  </conditionalFormatting>
  <conditionalFormatting sqref="H5">
    <cfRule type="cellIs" dxfId="227" priority="119" stopIfTrue="1" operator="equal">
      <formula>"Exception"</formula>
    </cfRule>
    <cfRule type="cellIs" dxfId="226" priority="120" stopIfTrue="1" operator="equal">
      <formula>"Select from Drop Down List"</formula>
    </cfRule>
  </conditionalFormatting>
  <conditionalFormatting sqref="H19 C17:C19">
    <cfRule type="cellIs" dxfId="225" priority="82" stopIfTrue="1" operator="equal">
      <formula>"Exception"</formula>
    </cfRule>
  </conditionalFormatting>
  <conditionalFormatting sqref="I64504:I1048576">
    <cfRule type="cellIs" dxfId="224" priority="261" stopIfTrue="1" operator="equal">
      <formula>"Select from Drop Down List"</formula>
    </cfRule>
  </conditionalFormatting>
  <dataValidations count="6">
    <dataValidation type="list" allowBlank="1" showInputMessage="1" showErrorMessage="1" promptTitle="Solution Type" prompt="Responders must select one of the types from the drop-down list." sqref="C2" xr:uid="{CA37DC12-87D2-4845-A971-31AA774FCDAF}">
      <formula1>"Cloud, Hybrid, On-premise only"</formula1>
    </dataValidation>
    <dataValidation allowBlank="1" showInputMessage="1" showErrorMessage="1" errorTitle="Invalid specification type" error="Please enter a Specification type from the drop-down list." sqref="D2" xr:uid="{4F85BB24-D6F4-48ED-82CD-3A83DBB8FE03}"/>
    <dataValidation type="list" allowBlank="1" showInputMessage="1" showErrorMessage="1" sqref="H4:H50" xr:uid="{099C8AC6-6CCE-4485-A30E-079A070D0443}">
      <formula1>"Select from drop down list, Base Pkg, Addl Module, 3rd Party, Configuration, Customization"</formula1>
    </dataValidation>
    <dataValidation type="list" allowBlank="1" showInputMessage="1" showErrorMessage="1" errorTitle="Invalid specification type" error="Please enter a Specification type from the drop-down list." sqref="C4:C50" xr:uid="{79C753DC-427B-4B3C-B264-3488FDCBC577}">
      <formula1>"High, Medium, Low"</formula1>
    </dataValidation>
    <dataValidation type="list" allowBlank="1" showInputMessage="1" showErrorMessage="1" sqref="G4:G50" xr:uid="{A624302E-AFD6-475D-B3D0-24F7178E3A13}">
      <formula1>"Select from drop down list, Production, Development, Roadmap, Not in any environment"</formula1>
    </dataValidation>
    <dataValidation type="list" allowBlank="1" showInputMessage="1" showErrorMessage="1" sqref="F4:F50" xr:uid="{71A4FCAF-3661-40F7-BECE-23679EF9E36B}">
      <formula1>"Select from drop down list, YES-Fully meets, YES-Partially meets, NO-Does not meet"</formula1>
    </dataValidation>
  </dataValidations>
  <pageMargins left="0.7" right="0.7" top="0.75" bottom="0.75" header="0.3" footer="0.3"/>
  <pageSetup paperSize="17" scale="62" fitToHeight="0" orientation="landscape" r:id="rId1"/>
  <headerFooter>
    <oddHeader>&amp;L&amp;F&amp;R&amp;A</oddHeader>
    <oddFooter>&amp;L&amp;D&amp;C&amp;A&amp;RPage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W501"/>
  <sheetViews>
    <sheetView topLeftCell="E1" zoomScale="85" zoomScaleNormal="85" workbookViewId="0">
      <pane ySplit="3" topLeftCell="A7" activePane="bottomLeft" state="frozen"/>
      <selection pane="bottomLeft" activeCell="D5" sqref="D5"/>
    </sheetView>
  </sheetViews>
  <sheetFormatPr defaultColWidth="9.140625" defaultRowHeight="15" x14ac:dyDescent="0.25"/>
  <cols>
    <col min="1" max="1" width="10.7109375" style="2" customWidth="1"/>
    <col min="2" max="2" width="18.7109375" style="2" customWidth="1"/>
    <col min="3" max="3" width="32.28515625" style="3" customWidth="1"/>
    <col min="4" max="4" width="67" style="4" customWidth="1"/>
    <col min="5" max="5" width="65.7109375" style="5" customWidth="1"/>
    <col min="6" max="6" width="30.42578125" style="5" customWidth="1"/>
    <col min="7" max="8" width="30.7109375" style="6" customWidth="1"/>
    <col min="9" max="9" width="10.7109375" customWidth="1"/>
    <col min="10" max="11" width="10" style="21" customWidth="1"/>
    <col min="12" max="21" width="8.7109375" style="21" customWidth="1"/>
    <col min="22" max="22" width="60.7109375" style="21" customWidth="1"/>
    <col min="23" max="23" width="32.7109375" style="13" customWidth="1"/>
    <col min="24" max="16384" width="9.140625" style="13"/>
  </cols>
  <sheetData>
    <row r="1" spans="1:23" s="1" customFormat="1" ht="105" customHeight="1" thickBot="1" x14ac:dyDescent="0.3">
      <c r="A1" s="7" t="s">
        <v>75</v>
      </c>
      <c r="B1" s="7" t="s">
        <v>76</v>
      </c>
      <c r="C1" s="7" t="s">
        <v>77</v>
      </c>
      <c r="D1" s="7" t="s">
        <v>78</v>
      </c>
      <c r="E1" s="7" t="s">
        <v>79</v>
      </c>
      <c r="F1" s="7" t="s">
        <v>80</v>
      </c>
      <c r="G1" s="7" t="s">
        <v>81</v>
      </c>
      <c r="H1" s="7" t="s">
        <v>82</v>
      </c>
      <c r="I1" s="14" t="s">
        <v>83</v>
      </c>
      <c r="J1" s="14" t="s">
        <v>84</v>
      </c>
      <c r="K1" s="14" t="s">
        <v>85</v>
      </c>
      <c r="L1" s="14" t="s">
        <v>86</v>
      </c>
      <c r="M1" s="14" t="s">
        <v>87</v>
      </c>
      <c r="N1" s="14" t="s">
        <v>88</v>
      </c>
      <c r="O1" s="15" t="s">
        <v>89</v>
      </c>
      <c r="P1" s="15" t="s">
        <v>90</v>
      </c>
      <c r="Q1" s="15" t="s">
        <v>91</v>
      </c>
      <c r="R1" s="15" t="s">
        <v>92</v>
      </c>
      <c r="S1" s="15" t="s">
        <v>93</v>
      </c>
      <c r="T1" s="15" t="s">
        <v>94</v>
      </c>
      <c r="U1" s="16" t="s">
        <v>95</v>
      </c>
      <c r="V1" s="17" t="s">
        <v>96</v>
      </c>
      <c r="W1" s="57" t="s">
        <v>97</v>
      </c>
    </row>
    <row r="2" spans="1:23" s="1" customFormat="1" ht="26.25" customHeight="1" thickBot="1" x14ac:dyDescent="0.3">
      <c r="A2" s="59" t="s">
        <v>98</v>
      </c>
      <c r="B2" s="56"/>
      <c r="C2" s="60"/>
      <c r="D2" s="65"/>
      <c r="E2" s="23"/>
      <c r="F2" s="169" t="s">
        <v>154</v>
      </c>
      <c r="G2" s="145"/>
      <c r="H2" s="146"/>
      <c r="I2" s="47">
        <v>5</v>
      </c>
      <c r="J2" s="48">
        <v>2</v>
      </c>
      <c r="K2" s="48">
        <v>0</v>
      </c>
      <c r="L2" s="48">
        <v>3</v>
      </c>
      <c r="M2" s="48">
        <v>1</v>
      </c>
      <c r="N2" s="48">
        <v>0</v>
      </c>
      <c r="O2" s="48">
        <v>1</v>
      </c>
      <c r="P2" s="47">
        <v>0</v>
      </c>
      <c r="Q2" s="47">
        <v>0</v>
      </c>
      <c r="R2" s="49"/>
      <c r="S2" s="47" t="s">
        <v>100</v>
      </c>
      <c r="T2" s="18"/>
      <c r="U2" s="19"/>
      <c r="V2" s="20"/>
      <c r="W2" s="58"/>
    </row>
    <row r="3" spans="1:23" s="12" customFormat="1" ht="30" customHeight="1" x14ac:dyDescent="0.25">
      <c r="A3" s="8"/>
      <c r="B3" s="22"/>
      <c r="C3" s="9"/>
      <c r="D3" s="66" t="s">
        <v>101</v>
      </c>
      <c r="E3" s="10"/>
      <c r="F3" s="10"/>
      <c r="G3" s="11"/>
      <c r="H3" s="11"/>
      <c r="I3" s="9"/>
      <c r="J3" s="9"/>
      <c r="K3" s="9"/>
      <c r="L3" s="9"/>
      <c r="M3" s="9"/>
      <c r="N3" s="9"/>
      <c r="O3" s="9"/>
      <c r="P3" s="9"/>
      <c r="Q3" s="9"/>
      <c r="R3" s="9"/>
      <c r="S3" s="9"/>
      <c r="T3" s="9"/>
      <c r="U3" s="9"/>
      <c r="V3" s="9"/>
      <c r="W3" s="11"/>
    </row>
    <row r="4" spans="1:23" s="12" customFormat="1" ht="75" customHeight="1" x14ac:dyDescent="0.2">
      <c r="A4" s="106"/>
      <c r="B4" s="114"/>
      <c r="C4" s="107" t="s">
        <v>106</v>
      </c>
      <c r="D4" s="108" t="s">
        <v>155</v>
      </c>
      <c r="E4" s="109"/>
      <c r="F4" s="110" t="s">
        <v>104</v>
      </c>
      <c r="G4" s="110" t="s">
        <v>104</v>
      </c>
      <c r="H4" s="110" t="s">
        <v>104</v>
      </c>
      <c r="I4" s="111">
        <f t="shared" ref="I4" si="0">COUNTIFS(C4:C4,"=High",F4:F4,"=YES-Fully meets")</f>
        <v>0</v>
      </c>
      <c r="J4" s="111">
        <f t="shared" ref="J4" si="1">COUNTIFS(C4:C4,"=High",F4:F4,"=YES-Partially meets")</f>
        <v>0</v>
      </c>
      <c r="K4" s="111">
        <f t="shared" ref="K4" si="2">COUNTIFS(C4:C4,"=High",F4:F4,"=NO-Does not meet")</f>
        <v>0</v>
      </c>
      <c r="L4" s="111">
        <f t="shared" ref="L4" si="3">COUNTIFS(C4:C4,"=Medium",F4:F4,"=YES-Fully meets")</f>
        <v>0</v>
      </c>
      <c r="M4" s="111">
        <f t="shared" ref="M4" si="4">COUNTIFS(C4:C4,"=Medium",F4:F4,"=YES-Partially meets")</f>
        <v>0</v>
      </c>
      <c r="N4" s="111">
        <f t="shared" ref="N4" si="5">COUNTIFS(C4:C4,"=Medium",F4:F4,"=NO-Does not meet")</f>
        <v>0</v>
      </c>
      <c r="O4" s="111">
        <f t="shared" ref="O4" si="6">COUNTIFS(C4:C4,"=Low",F4:F4,"=YES-Fully meets")</f>
        <v>0</v>
      </c>
      <c r="P4" s="111">
        <f t="shared" ref="P4" si="7">COUNTIFS(C4:C4,"=Low",F4:F4,"=YES-Partially meets")</f>
        <v>0</v>
      </c>
      <c r="Q4" s="111">
        <f t="shared" ref="Q4" si="8">COUNTIFS(C4:C4,"=Low",F4:F4,"=NO-Does not meet")</f>
        <v>0</v>
      </c>
      <c r="R4" s="111">
        <f>+($I4*$I$2)+($J4*$J$2)+(K4*$K$2)+(L4*$L$2)+(M4*$M$2)+(N4*$N$2)+(O4*$O$2)+(P4*$P$2)+(Q4*$Q$2)</f>
        <v>0</v>
      </c>
      <c r="S4" s="111">
        <f>IF($G4="Production",1,IF($G4="Development",0.25,0))</f>
        <v>0</v>
      </c>
      <c r="T4" s="111">
        <f>+R4*S4</f>
        <v>0</v>
      </c>
      <c r="U4" s="111">
        <v>5</v>
      </c>
      <c r="V4" s="115"/>
      <c r="W4" s="125"/>
    </row>
    <row r="5" spans="1:23" s="12" customFormat="1" ht="75" customHeight="1" x14ac:dyDescent="0.2">
      <c r="A5" s="106"/>
      <c r="B5" s="114"/>
      <c r="C5" s="107" t="s">
        <v>103</v>
      </c>
      <c r="D5" s="108" t="s">
        <v>155</v>
      </c>
      <c r="E5" s="109"/>
      <c r="F5" s="110" t="s">
        <v>104</v>
      </c>
      <c r="G5" s="110" t="s">
        <v>104</v>
      </c>
      <c r="H5" s="110" t="s">
        <v>104</v>
      </c>
      <c r="I5" s="111">
        <f t="shared" ref="I5:I68" si="9">COUNTIFS(C5:C5,"=High",F5:F5,"=YES-Fully meets")</f>
        <v>0</v>
      </c>
      <c r="J5" s="111">
        <f t="shared" ref="J5:J68" si="10">COUNTIFS(C5:C5,"=High",F5:F5,"=YES-Partially meets")</f>
        <v>0</v>
      </c>
      <c r="K5" s="111">
        <f t="shared" ref="K5:K68" si="11">COUNTIFS(C5:C5,"=High",F5:F5,"=NO-Does not meet")</f>
        <v>0</v>
      </c>
      <c r="L5" s="111">
        <f t="shared" ref="L5:L68" si="12">COUNTIFS(C5:C5,"=Medium",F5:F5,"=YES-Fully meets")</f>
        <v>0</v>
      </c>
      <c r="M5" s="111">
        <f t="shared" ref="M5:M68" si="13">COUNTIFS(C5:C5,"=Medium",F5:F5,"=YES-Partially meets")</f>
        <v>0</v>
      </c>
      <c r="N5" s="111">
        <f t="shared" ref="N5:N68" si="14">COUNTIFS(C5:C5,"=Medium",F5:F5,"=NO-Does not meet")</f>
        <v>0</v>
      </c>
      <c r="O5" s="111">
        <f t="shared" ref="O5:O68" si="15">COUNTIFS(C5:C5,"=Low",F5:F5,"=YES-Fully meets")</f>
        <v>0</v>
      </c>
      <c r="P5" s="111">
        <f t="shared" ref="P5:P68" si="16">COUNTIFS(C5:C5,"=Low",F5:F5,"=YES-Partially meets")</f>
        <v>0</v>
      </c>
      <c r="Q5" s="111">
        <f t="shared" ref="Q5:Q68" si="17">COUNTIFS(C5:C5,"=Low",F5:F5,"=NO-Does not meet")</f>
        <v>0</v>
      </c>
      <c r="R5" s="111">
        <f t="shared" ref="R5:R68" si="18">+($I5*$I$2)+($J5*$J$2)+(K5*$K$2)+(L5*$L$2)+(M5*$M$2)+(N5*$N$2)+(O5*$O$2)+(P5*$P$2)+(Q5*$Q$2)</f>
        <v>0</v>
      </c>
      <c r="S5" s="111">
        <f t="shared" ref="S5:S68" si="19">IF($G5="Production",1,IF($G5="Development",0.25,0))</f>
        <v>0</v>
      </c>
      <c r="T5" s="111">
        <f t="shared" ref="T5:T68" si="20">+R5*S5</f>
        <v>0</v>
      </c>
      <c r="U5" s="111">
        <v>3</v>
      </c>
      <c r="V5" s="115"/>
      <c r="W5" s="125"/>
    </row>
    <row r="6" spans="1:23" s="12" customFormat="1" ht="75" customHeight="1" x14ac:dyDescent="0.2">
      <c r="A6" s="106"/>
      <c r="B6" s="114"/>
      <c r="C6" s="107" t="s">
        <v>103</v>
      </c>
      <c r="D6" s="108" t="s">
        <v>155</v>
      </c>
      <c r="E6" s="109"/>
      <c r="F6" s="110" t="s">
        <v>104</v>
      </c>
      <c r="G6" s="110" t="s">
        <v>104</v>
      </c>
      <c r="H6" s="110" t="s">
        <v>104</v>
      </c>
      <c r="I6" s="111">
        <f t="shared" si="9"/>
        <v>0</v>
      </c>
      <c r="J6" s="111">
        <f t="shared" si="10"/>
        <v>0</v>
      </c>
      <c r="K6" s="111">
        <f t="shared" si="11"/>
        <v>0</v>
      </c>
      <c r="L6" s="111">
        <f t="shared" si="12"/>
        <v>0</v>
      </c>
      <c r="M6" s="111">
        <f t="shared" si="13"/>
        <v>0</v>
      </c>
      <c r="N6" s="111">
        <f t="shared" si="14"/>
        <v>0</v>
      </c>
      <c r="O6" s="111">
        <f t="shared" si="15"/>
        <v>0</v>
      </c>
      <c r="P6" s="111">
        <f t="shared" si="16"/>
        <v>0</v>
      </c>
      <c r="Q6" s="111">
        <f t="shared" si="17"/>
        <v>0</v>
      </c>
      <c r="R6" s="111">
        <f t="shared" si="18"/>
        <v>0</v>
      </c>
      <c r="S6" s="111">
        <f t="shared" si="19"/>
        <v>0</v>
      </c>
      <c r="T6" s="111">
        <f t="shared" si="20"/>
        <v>0</v>
      </c>
      <c r="U6" s="111">
        <v>3</v>
      </c>
      <c r="V6" s="115"/>
      <c r="W6" s="125"/>
    </row>
    <row r="7" spans="1:23" s="12" customFormat="1" ht="75" customHeight="1" x14ac:dyDescent="0.2">
      <c r="A7" s="106"/>
      <c r="B7" s="114"/>
      <c r="C7" s="107" t="s">
        <v>103</v>
      </c>
      <c r="D7" s="108" t="s">
        <v>155</v>
      </c>
      <c r="E7" s="109"/>
      <c r="F7" s="110" t="s">
        <v>104</v>
      </c>
      <c r="G7" s="110" t="s">
        <v>104</v>
      </c>
      <c r="H7" s="110" t="s">
        <v>104</v>
      </c>
      <c r="I7" s="111">
        <f t="shared" si="9"/>
        <v>0</v>
      </c>
      <c r="J7" s="111">
        <f t="shared" si="10"/>
        <v>0</v>
      </c>
      <c r="K7" s="111">
        <f t="shared" si="11"/>
        <v>0</v>
      </c>
      <c r="L7" s="111">
        <f t="shared" si="12"/>
        <v>0</v>
      </c>
      <c r="M7" s="111">
        <f t="shared" si="13"/>
        <v>0</v>
      </c>
      <c r="N7" s="111">
        <f t="shared" si="14"/>
        <v>0</v>
      </c>
      <c r="O7" s="111">
        <f t="shared" si="15"/>
        <v>0</v>
      </c>
      <c r="P7" s="111">
        <f t="shared" si="16"/>
        <v>0</v>
      </c>
      <c r="Q7" s="111">
        <f t="shared" si="17"/>
        <v>0</v>
      </c>
      <c r="R7" s="111">
        <f t="shared" si="18"/>
        <v>0</v>
      </c>
      <c r="S7" s="111">
        <f t="shared" si="19"/>
        <v>0</v>
      </c>
      <c r="T7" s="111">
        <f t="shared" si="20"/>
        <v>0</v>
      </c>
      <c r="U7" s="111">
        <v>3</v>
      </c>
      <c r="V7" s="115"/>
      <c r="W7" s="125"/>
    </row>
    <row r="8" spans="1:23" s="12" customFormat="1" ht="75" customHeight="1" x14ac:dyDescent="0.2">
      <c r="A8" s="106"/>
      <c r="B8" s="114"/>
      <c r="C8" s="107" t="s">
        <v>103</v>
      </c>
      <c r="D8" s="108" t="s">
        <v>155</v>
      </c>
      <c r="E8" s="109"/>
      <c r="F8" s="110" t="s">
        <v>104</v>
      </c>
      <c r="G8" s="110" t="s">
        <v>104</v>
      </c>
      <c r="H8" s="110" t="s">
        <v>104</v>
      </c>
      <c r="I8" s="111">
        <f t="shared" si="9"/>
        <v>0</v>
      </c>
      <c r="J8" s="111">
        <f t="shared" si="10"/>
        <v>0</v>
      </c>
      <c r="K8" s="111">
        <f t="shared" si="11"/>
        <v>0</v>
      </c>
      <c r="L8" s="111">
        <f t="shared" si="12"/>
        <v>0</v>
      </c>
      <c r="M8" s="111">
        <f t="shared" si="13"/>
        <v>0</v>
      </c>
      <c r="N8" s="111">
        <f t="shared" si="14"/>
        <v>0</v>
      </c>
      <c r="O8" s="111">
        <f t="shared" si="15"/>
        <v>0</v>
      </c>
      <c r="P8" s="111">
        <f t="shared" si="16"/>
        <v>0</v>
      </c>
      <c r="Q8" s="111">
        <f t="shared" si="17"/>
        <v>0</v>
      </c>
      <c r="R8" s="111">
        <f t="shared" si="18"/>
        <v>0</v>
      </c>
      <c r="S8" s="111">
        <f t="shared" si="19"/>
        <v>0</v>
      </c>
      <c r="T8" s="111">
        <f t="shared" si="20"/>
        <v>0</v>
      </c>
      <c r="U8" s="111">
        <v>3</v>
      </c>
      <c r="V8" s="115"/>
      <c r="W8" s="125"/>
    </row>
    <row r="9" spans="1:23" s="12" customFormat="1" ht="75" customHeight="1" x14ac:dyDescent="0.2">
      <c r="A9" s="106"/>
      <c r="B9" s="114"/>
      <c r="C9" s="107" t="s">
        <v>103</v>
      </c>
      <c r="D9" s="108" t="s">
        <v>155</v>
      </c>
      <c r="E9" s="109"/>
      <c r="F9" s="110" t="s">
        <v>104</v>
      </c>
      <c r="G9" s="110" t="s">
        <v>104</v>
      </c>
      <c r="H9" s="110" t="s">
        <v>104</v>
      </c>
      <c r="I9" s="111">
        <f t="shared" si="9"/>
        <v>0</v>
      </c>
      <c r="J9" s="111">
        <f t="shared" si="10"/>
        <v>0</v>
      </c>
      <c r="K9" s="111">
        <f t="shared" si="11"/>
        <v>0</v>
      </c>
      <c r="L9" s="111">
        <f t="shared" si="12"/>
        <v>0</v>
      </c>
      <c r="M9" s="111">
        <f t="shared" si="13"/>
        <v>0</v>
      </c>
      <c r="N9" s="111">
        <f t="shared" si="14"/>
        <v>0</v>
      </c>
      <c r="O9" s="111">
        <f t="shared" si="15"/>
        <v>0</v>
      </c>
      <c r="P9" s="111">
        <f t="shared" si="16"/>
        <v>0</v>
      </c>
      <c r="Q9" s="111">
        <f t="shared" si="17"/>
        <v>0</v>
      </c>
      <c r="R9" s="111">
        <f t="shared" si="18"/>
        <v>0</v>
      </c>
      <c r="S9" s="111">
        <f t="shared" si="19"/>
        <v>0</v>
      </c>
      <c r="T9" s="111">
        <f t="shared" si="20"/>
        <v>0</v>
      </c>
      <c r="U9" s="111">
        <v>3</v>
      </c>
      <c r="V9" s="115"/>
      <c r="W9" s="125"/>
    </row>
    <row r="10" spans="1:23" s="12" customFormat="1" ht="75" customHeight="1" x14ac:dyDescent="0.2">
      <c r="A10" s="106"/>
      <c r="B10" s="114"/>
      <c r="C10" s="107" t="s">
        <v>103</v>
      </c>
      <c r="D10" s="108" t="s">
        <v>155</v>
      </c>
      <c r="E10" s="109"/>
      <c r="F10" s="110" t="s">
        <v>104</v>
      </c>
      <c r="G10" s="110" t="s">
        <v>104</v>
      </c>
      <c r="H10" s="110" t="s">
        <v>104</v>
      </c>
      <c r="I10" s="111">
        <f t="shared" si="9"/>
        <v>0</v>
      </c>
      <c r="J10" s="111">
        <f t="shared" si="10"/>
        <v>0</v>
      </c>
      <c r="K10" s="111">
        <f t="shared" si="11"/>
        <v>0</v>
      </c>
      <c r="L10" s="111">
        <f t="shared" si="12"/>
        <v>0</v>
      </c>
      <c r="M10" s="111">
        <f t="shared" si="13"/>
        <v>0</v>
      </c>
      <c r="N10" s="111">
        <f t="shared" si="14"/>
        <v>0</v>
      </c>
      <c r="O10" s="111">
        <f t="shared" si="15"/>
        <v>0</v>
      </c>
      <c r="P10" s="111">
        <f t="shared" si="16"/>
        <v>0</v>
      </c>
      <c r="Q10" s="111">
        <f t="shared" si="17"/>
        <v>0</v>
      </c>
      <c r="R10" s="111">
        <f t="shared" si="18"/>
        <v>0</v>
      </c>
      <c r="S10" s="111">
        <f t="shared" si="19"/>
        <v>0</v>
      </c>
      <c r="T10" s="111">
        <f t="shared" si="20"/>
        <v>0</v>
      </c>
      <c r="U10" s="111">
        <v>3</v>
      </c>
      <c r="V10" s="115"/>
      <c r="W10" s="125"/>
    </row>
    <row r="11" spans="1:23" s="12" customFormat="1" ht="75" customHeight="1" x14ac:dyDescent="0.2">
      <c r="A11" s="106"/>
      <c r="B11" s="114"/>
      <c r="C11" s="107" t="s">
        <v>103</v>
      </c>
      <c r="D11" s="108" t="s">
        <v>155</v>
      </c>
      <c r="E11" s="109"/>
      <c r="F11" s="110" t="s">
        <v>104</v>
      </c>
      <c r="G11" s="110" t="s">
        <v>104</v>
      </c>
      <c r="H11" s="110" t="s">
        <v>104</v>
      </c>
      <c r="I11" s="111">
        <f t="shared" si="9"/>
        <v>0</v>
      </c>
      <c r="J11" s="111">
        <f t="shared" si="10"/>
        <v>0</v>
      </c>
      <c r="K11" s="111">
        <f t="shared" si="11"/>
        <v>0</v>
      </c>
      <c r="L11" s="111">
        <f t="shared" si="12"/>
        <v>0</v>
      </c>
      <c r="M11" s="111">
        <f t="shared" si="13"/>
        <v>0</v>
      </c>
      <c r="N11" s="111">
        <f t="shared" si="14"/>
        <v>0</v>
      </c>
      <c r="O11" s="111">
        <f t="shared" si="15"/>
        <v>0</v>
      </c>
      <c r="P11" s="111">
        <f t="shared" si="16"/>
        <v>0</v>
      </c>
      <c r="Q11" s="111">
        <f t="shared" si="17"/>
        <v>0</v>
      </c>
      <c r="R11" s="111">
        <f t="shared" si="18"/>
        <v>0</v>
      </c>
      <c r="S11" s="111">
        <f t="shared" si="19"/>
        <v>0</v>
      </c>
      <c r="T11" s="111">
        <f t="shared" si="20"/>
        <v>0</v>
      </c>
      <c r="U11" s="111">
        <v>3</v>
      </c>
      <c r="V11" s="115"/>
      <c r="W11" s="125"/>
    </row>
    <row r="12" spans="1:23" s="12" customFormat="1" ht="75" customHeight="1" x14ac:dyDescent="0.2">
      <c r="A12" s="106"/>
      <c r="B12" s="114"/>
      <c r="C12" s="107" t="s">
        <v>103</v>
      </c>
      <c r="D12" s="108" t="s">
        <v>155</v>
      </c>
      <c r="E12" s="109"/>
      <c r="F12" s="110" t="s">
        <v>104</v>
      </c>
      <c r="G12" s="110" t="s">
        <v>104</v>
      </c>
      <c r="H12" s="110" t="s">
        <v>104</v>
      </c>
      <c r="I12" s="111">
        <f t="shared" si="9"/>
        <v>0</v>
      </c>
      <c r="J12" s="111">
        <f t="shared" si="10"/>
        <v>0</v>
      </c>
      <c r="K12" s="111">
        <f t="shared" si="11"/>
        <v>0</v>
      </c>
      <c r="L12" s="111">
        <f t="shared" si="12"/>
        <v>0</v>
      </c>
      <c r="M12" s="111">
        <f t="shared" si="13"/>
        <v>0</v>
      </c>
      <c r="N12" s="111">
        <f t="shared" si="14"/>
        <v>0</v>
      </c>
      <c r="O12" s="111">
        <f t="shared" si="15"/>
        <v>0</v>
      </c>
      <c r="P12" s="111">
        <f t="shared" si="16"/>
        <v>0</v>
      </c>
      <c r="Q12" s="111">
        <f t="shared" si="17"/>
        <v>0</v>
      </c>
      <c r="R12" s="111">
        <f t="shared" si="18"/>
        <v>0</v>
      </c>
      <c r="S12" s="111">
        <f t="shared" si="19"/>
        <v>0</v>
      </c>
      <c r="T12" s="111">
        <f t="shared" si="20"/>
        <v>0</v>
      </c>
      <c r="U12" s="111">
        <v>3</v>
      </c>
      <c r="V12" s="115"/>
      <c r="W12" s="125"/>
    </row>
    <row r="13" spans="1:23" s="12" customFormat="1" ht="75" customHeight="1" x14ac:dyDescent="0.2">
      <c r="A13" s="106"/>
      <c r="B13" s="114"/>
      <c r="C13" s="107" t="s">
        <v>103</v>
      </c>
      <c r="D13" s="108" t="s">
        <v>155</v>
      </c>
      <c r="E13" s="109"/>
      <c r="F13" s="110" t="s">
        <v>104</v>
      </c>
      <c r="G13" s="110" t="s">
        <v>104</v>
      </c>
      <c r="H13" s="110" t="s">
        <v>104</v>
      </c>
      <c r="I13" s="111">
        <f t="shared" si="9"/>
        <v>0</v>
      </c>
      <c r="J13" s="111">
        <f t="shared" si="10"/>
        <v>0</v>
      </c>
      <c r="K13" s="111">
        <f t="shared" si="11"/>
        <v>0</v>
      </c>
      <c r="L13" s="111">
        <f t="shared" si="12"/>
        <v>0</v>
      </c>
      <c r="M13" s="111">
        <f t="shared" si="13"/>
        <v>0</v>
      </c>
      <c r="N13" s="111">
        <f t="shared" si="14"/>
        <v>0</v>
      </c>
      <c r="O13" s="111">
        <f t="shared" si="15"/>
        <v>0</v>
      </c>
      <c r="P13" s="111">
        <f t="shared" si="16"/>
        <v>0</v>
      </c>
      <c r="Q13" s="111">
        <f t="shared" si="17"/>
        <v>0</v>
      </c>
      <c r="R13" s="111">
        <f t="shared" si="18"/>
        <v>0</v>
      </c>
      <c r="S13" s="111">
        <f t="shared" si="19"/>
        <v>0</v>
      </c>
      <c r="T13" s="111">
        <f t="shared" si="20"/>
        <v>0</v>
      </c>
      <c r="U13" s="111">
        <v>3</v>
      </c>
      <c r="V13" s="115"/>
      <c r="W13" s="125"/>
    </row>
    <row r="14" spans="1:23" s="12" customFormat="1" ht="75" customHeight="1" x14ac:dyDescent="0.2">
      <c r="A14" s="106"/>
      <c r="B14" s="114"/>
      <c r="C14" s="107" t="s">
        <v>103</v>
      </c>
      <c r="D14" s="108" t="s">
        <v>155</v>
      </c>
      <c r="E14" s="109"/>
      <c r="F14" s="110" t="s">
        <v>104</v>
      </c>
      <c r="G14" s="110" t="s">
        <v>104</v>
      </c>
      <c r="H14" s="110" t="s">
        <v>104</v>
      </c>
      <c r="I14" s="111">
        <f t="shared" si="9"/>
        <v>0</v>
      </c>
      <c r="J14" s="111">
        <f t="shared" si="10"/>
        <v>0</v>
      </c>
      <c r="K14" s="111">
        <f t="shared" si="11"/>
        <v>0</v>
      </c>
      <c r="L14" s="111">
        <f t="shared" si="12"/>
        <v>0</v>
      </c>
      <c r="M14" s="111">
        <f t="shared" si="13"/>
        <v>0</v>
      </c>
      <c r="N14" s="111">
        <f t="shared" si="14"/>
        <v>0</v>
      </c>
      <c r="O14" s="111">
        <f t="shared" si="15"/>
        <v>0</v>
      </c>
      <c r="P14" s="111">
        <f t="shared" si="16"/>
        <v>0</v>
      </c>
      <c r="Q14" s="111">
        <f t="shared" si="17"/>
        <v>0</v>
      </c>
      <c r="R14" s="111">
        <f t="shared" si="18"/>
        <v>0</v>
      </c>
      <c r="S14" s="111">
        <f t="shared" si="19"/>
        <v>0</v>
      </c>
      <c r="T14" s="111">
        <f t="shared" si="20"/>
        <v>0</v>
      </c>
      <c r="U14" s="111">
        <v>3</v>
      </c>
      <c r="V14" s="115"/>
      <c r="W14" s="125"/>
    </row>
    <row r="15" spans="1:23" s="12" customFormat="1" ht="75" customHeight="1" x14ac:dyDescent="0.2">
      <c r="A15" s="106"/>
      <c r="B15" s="114"/>
      <c r="C15" s="107" t="s">
        <v>103</v>
      </c>
      <c r="D15" s="108" t="s">
        <v>155</v>
      </c>
      <c r="E15" s="109"/>
      <c r="F15" s="110" t="s">
        <v>104</v>
      </c>
      <c r="G15" s="110" t="s">
        <v>104</v>
      </c>
      <c r="H15" s="110" t="s">
        <v>104</v>
      </c>
      <c r="I15" s="111">
        <f t="shared" si="9"/>
        <v>0</v>
      </c>
      <c r="J15" s="111">
        <f t="shared" si="10"/>
        <v>0</v>
      </c>
      <c r="K15" s="111">
        <f t="shared" si="11"/>
        <v>0</v>
      </c>
      <c r="L15" s="111">
        <f t="shared" si="12"/>
        <v>0</v>
      </c>
      <c r="M15" s="111">
        <f t="shared" si="13"/>
        <v>0</v>
      </c>
      <c r="N15" s="111">
        <f t="shared" si="14"/>
        <v>0</v>
      </c>
      <c r="O15" s="111">
        <f t="shared" si="15"/>
        <v>0</v>
      </c>
      <c r="P15" s="111">
        <f t="shared" si="16"/>
        <v>0</v>
      </c>
      <c r="Q15" s="111">
        <f t="shared" si="17"/>
        <v>0</v>
      </c>
      <c r="R15" s="111">
        <f t="shared" si="18"/>
        <v>0</v>
      </c>
      <c r="S15" s="111">
        <f t="shared" si="19"/>
        <v>0</v>
      </c>
      <c r="T15" s="111">
        <f t="shared" si="20"/>
        <v>0</v>
      </c>
      <c r="U15" s="111">
        <v>3</v>
      </c>
      <c r="V15" s="115"/>
      <c r="W15" s="125"/>
    </row>
    <row r="16" spans="1:23" s="12" customFormat="1" ht="75" customHeight="1" x14ac:dyDescent="0.2">
      <c r="A16" s="106"/>
      <c r="B16" s="114"/>
      <c r="C16" s="107" t="s">
        <v>103</v>
      </c>
      <c r="D16" s="108" t="s">
        <v>155</v>
      </c>
      <c r="E16" s="109"/>
      <c r="F16" s="110" t="s">
        <v>104</v>
      </c>
      <c r="G16" s="110" t="s">
        <v>104</v>
      </c>
      <c r="H16" s="110" t="s">
        <v>104</v>
      </c>
      <c r="I16" s="111">
        <f t="shared" si="9"/>
        <v>0</v>
      </c>
      <c r="J16" s="111">
        <f t="shared" si="10"/>
        <v>0</v>
      </c>
      <c r="K16" s="111">
        <f t="shared" si="11"/>
        <v>0</v>
      </c>
      <c r="L16" s="111">
        <f t="shared" si="12"/>
        <v>0</v>
      </c>
      <c r="M16" s="111">
        <f t="shared" si="13"/>
        <v>0</v>
      </c>
      <c r="N16" s="111">
        <f t="shared" si="14"/>
        <v>0</v>
      </c>
      <c r="O16" s="111">
        <f t="shared" si="15"/>
        <v>0</v>
      </c>
      <c r="P16" s="111">
        <f t="shared" si="16"/>
        <v>0</v>
      </c>
      <c r="Q16" s="111">
        <f t="shared" si="17"/>
        <v>0</v>
      </c>
      <c r="R16" s="111">
        <f t="shared" si="18"/>
        <v>0</v>
      </c>
      <c r="S16" s="111">
        <f t="shared" si="19"/>
        <v>0</v>
      </c>
      <c r="T16" s="111">
        <f t="shared" si="20"/>
        <v>0</v>
      </c>
      <c r="U16" s="111">
        <v>3</v>
      </c>
      <c r="V16" s="115"/>
      <c r="W16" s="125"/>
    </row>
    <row r="17" spans="1:23" s="12" customFormat="1" ht="75" customHeight="1" x14ac:dyDescent="0.2">
      <c r="A17" s="106"/>
      <c r="B17" s="114"/>
      <c r="C17" s="107" t="s">
        <v>103</v>
      </c>
      <c r="D17" s="108" t="s">
        <v>155</v>
      </c>
      <c r="E17" s="109"/>
      <c r="F17" s="110" t="s">
        <v>104</v>
      </c>
      <c r="G17" s="110" t="s">
        <v>104</v>
      </c>
      <c r="H17" s="110" t="s">
        <v>104</v>
      </c>
      <c r="I17" s="111">
        <f t="shared" si="9"/>
        <v>0</v>
      </c>
      <c r="J17" s="111">
        <f t="shared" si="10"/>
        <v>0</v>
      </c>
      <c r="K17" s="111">
        <f t="shared" si="11"/>
        <v>0</v>
      </c>
      <c r="L17" s="111">
        <f t="shared" si="12"/>
        <v>0</v>
      </c>
      <c r="M17" s="111">
        <f t="shared" si="13"/>
        <v>0</v>
      </c>
      <c r="N17" s="111">
        <f t="shared" si="14"/>
        <v>0</v>
      </c>
      <c r="O17" s="111">
        <f t="shared" si="15"/>
        <v>0</v>
      </c>
      <c r="P17" s="111">
        <f t="shared" si="16"/>
        <v>0</v>
      </c>
      <c r="Q17" s="111">
        <f t="shared" si="17"/>
        <v>0</v>
      </c>
      <c r="R17" s="111">
        <f t="shared" si="18"/>
        <v>0</v>
      </c>
      <c r="S17" s="111">
        <f t="shared" si="19"/>
        <v>0</v>
      </c>
      <c r="T17" s="111">
        <f t="shared" si="20"/>
        <v>0</v>
      </c>
      <c r="U17" s="111">
        <v>3</v>
      </c>
      <c r="V17" s="115"/>
      <c r="W17" s="125"/>
    </row>
    <row r="18" spans="1:23" s="12" customFormat="1" ht="75" customHeight="1" x14ac:dyDescent="0.2">
      <c r="A18" s="106"/>
      <c r="B18" s="114"/>
      <c r="C18" s="107" t="s">
        <v>103</v>
      </c>
      <c r="D18" s="108" t="s">
        <v>155</v>
      </c>
      <c r="E18" s="109"/>
      <c r="F18" s="110" t="s">
        <v>104</v>
      </c>
      <c r="G18" s="110" t="s">
        <v>104</v>
      </c>
      <c r="H18" s="110" t="s">
        <v>104</v>
      </c>
      <c r="I18" s="111">
        <f t="shared" si="9"/>
        <v>0</v>
      </c>
      <c r="J18" s="111">
        <f t="shared" si="10"/>
        <v>0</v>
      </c>
      <c r="K18" s="111">
        <f t="shared" si="11"/>
        <v>0</v>
      </c>
      <c r="L18" s="111">
        <f t="shared" si="12"/>
        <v>0</v>
      </c>
      <c r="M18" s="111">
        <f t="shared" si="13"/>
        <v>0</v>
      </c>
      <c r="N18" s="111">
        <f t="shared" si="14"/>
        <v>0</v>
      </c>
      <c r="O18" s="111">
        <f t="shared" si="15"/>
        <v>0</v>
      </c>
      <c r="P18" s="111">
        <f t="shared" si="16"/>
        <v>0</v>
      </c>
      <c r="Q18" s="111">
        <f t="shared" si="17"/>
        <v>0</v>
      </c>
      <c r="R18" s="111">
        <f t="shared" si="18"/>
        <v>0</v>
      </c>
      <c r="S18" s="111">
        <f t="shared" si="19"/>
        <v>0</v>
      </c>
      <c r="T18" s="111">
        <f t="shared" si="20"/>
        <v>0</v>
      </c>
      <c r="U18" s="111">
        <v>3</v>
      </c>
      <c r="V18" s="115"/>
      <c r="W18" s="125"/>
    </row>
    <row r="19" spans="1:23" s="12" customFormat="1" ht="75" customHeight="1" x14ac:dyDescent="0.2">
      <c r="A19" s="106"/>
      <c r="B19" s="114"/>
      <c r="C19" s="107" t="s">
        <v>103</v>
      </c>
      <c r="D19" s="108" t="s">
        <v>155</v>
      </c>
      <c r="E19" s="109"/>
      <c r="F19" s="110" t="s">
        <v>104</v>
      </c>
      <c r="G19" s="110" t="s">
        <v>104</v>
      </c>
      <c r="H19" s="110" t="s">
        <v>104</v>
      </c>
      <c r="I19" s="111">
        <f t="shared" si="9"/>
        <v>0</v>
      </c>
      <c r="J19" s="111">
        <f t="shared" si="10"/>
        <v>0</v>
      </c>
      <c r="K19" s="111">
        <f t="shared" si="11"/>
        <v>0</v>
      </c>
      <c r="L19" s="111">
        <f t="shared" si="12"/>
        <v>0</v>
      </c>
      <c r="M19" s="111">
        <f t="shared" si="13"/>
        <v>0</v>
      </c>
      <c r="N19" s="111">
        <f t="shared" si="14"/>
        <v>0</v>
      </c>
      <c r="O19" s="111">
        <f t="shared" si="15"/>
        <v>0</v>
      </c>
      <c r="P19" s="111">
        <f t="shared" si="16"/>
        <v>0</v>
      </c>
      <c r="Q19" s="111">
        <f t="shared" si="17"/>
        <v>0</v>
      </c>
      <c r="R19" s="111">
        <f t="shared" si="18"/>
        <v>0</v>
      </c>
      <c r="S19" s="111">
        <f t="shared" si="19"/>
        <v>0</v>
      </c>
      <c r="T19" s="111">
        <f t="shared" si="20"/>
        <v>0</v>
      </c>
      <c r="U19" s="111">
        <v>3</v>
      </c>
      <c r="V19" s="115"/>
      <c r="W19" s="125"/>
    </row>
    <row r="20" spans="1:23" s="12" customFormat="1" ht="75" customHeight="1" x14ac:dyDescent="0.2">
      <c r="A20" s="106"/>
      <c r="B20" s="114"/>
      <c r="C20" s="107" t="s">
        <v>103</v>
      </c>
      <c r="D20" s="108" t="s">
        <v>155</v>
      </c>
      <c r="E20" s="109"/>
      <c r="F20" s="110" t="s">
        <v>104</v>
      </c>
      <c r="G20" s="110" t="s">
        <v>104</v>
      </c>
      <c r="H20" s="110" t="s">
        <v>104</v>
      </c>
      <c r="I20" s="111">
        <f t="shared" si="9"/>
        <v>0</v>
      </c>
      <c r="J20" s="111">
        <f t="shared" si="10"/>
        <v>0</v>
      </c>
      <c r="K20" s="111">
        <f t="shared" si="11"/>
        <v>0</v>
      </c>
      <c r="L20" s="111">
        <f t="shared" si="12"/>
        <v>0</v>
      </c>
      <c r="M20" s="111">
        <f t="shared" si="13"/>
        <v>0</v>
      </c>
      <c r="N20" s="111">
        <f t="shared" si="14"/>
        <v>0</v>
      </c>
      <c r="O20" s="111">
        <f t="shared" si="15"/>
        <v>0</v>
      </c>
      <c r="P20" s="111">
        <f t="shared" si="16"/>
        <v>0</v>
      </c>
      <c r="Q20" s="111">
        <f t="shared" si="17"/>
        <v>0</v>
      </c>
      <c r="R20" s="111">
        <f t="shared" si="18"/>
        <v>0</v>
      </c>
      <c r="S20" s="111">
        <f t="shared" si="19"/>
        <v>0</v>
      </c>
      <c r="T20" s="111">
        <f t="shared" si="20"/>
        <v>0</v>
      </c>
      <c r="U20" s="111">
        <v>3</v>
      </c>
      <c r="V20" s="115"/>
      <c r="W20" s="125"/>
    </row>
    <row r="21" spans="1:23" s="12" customFormat="1" ht="75" customHeight="1" x14ac:dyDescent="0.2">
      <c r="A21" s="106"/>
      <c r="B21" s="114"/>
      <c r="C21" s="107" t="s">
        <v>103</v>
      </c>
      <c r="D21" s="108" t="s">
        <v>155</v>
      </c>
      <c r="E21" s="109"/>
      <c r="F21" s="110" t="s">
        <v>104</v>
      </c>
      <c r="G21" s="110" t="s">
        <v>104</v>
      </c>
      <c r="H21" s="110" t="s">
        <v>104</v>
      </c>
      <c r="I21" s="111">
        <f t="shared" si="9"/>
        <v>0</v>
      </c>
      <c r="J21" s="111">
        <f t="shared" si="10"/>
        <v>0</v>
      </c>
      <c r="K21" s="111">
        <f t="shared" si="11"/>
        <v>0</v>
      </c>
      <c r="L21" s="111">
        <f t="shared" si="12"/>
        <v>0</v>
      </c>
      <c r="M21" s="111">
        <f t="shared" si="13"/>
        <v>0</v>
      </c>
      <c r="N21" s="111">
        <f t="shared" si="14"/>
        <v>0</v>
      </c>
      <c r="O21" s="111">
        <f t="shared" si="15"/>
        <v>0</v>
      </c>
      <c r="P21" s="111">
        <f t="shared" si="16"/>
        <v>0</v>
      </c>
      <c r="Q21" s="111">
        <f t="shared" si="17"/>
        <v>0</v>
      </c>
      <c r="R21" s="111">
        <f t="shared" si="18"/>
        <v>0</v>
      </c>
      <c r="S21" s="111">
        <f t="shared" si="19"/>
        <v>0</v>
      </c>
      <c r="T21" s="111">
        <f t="shared" si="20"/>
        <v>0</v>
      </c>
      <c r="U21" s="111">
        <v>3</v>
      </c>
      <c r="V21" s="115"/>
      <c r="W21" s="125"/>
    </row>
    <row r="22" spans="1:23" s="12" customFormat="1" ht="75" customHeight="1" x14ac:dyDescent="0.2">
      <c r="A22" s="106"/>
      <c r="B22" s="114"/>
      <c r="C22" s="107" t="s">
        <v>103</v>
      </c>
      <c r="D22" s="108" t="s">
        <v>155</v>
      </c>
      <c r="E22" s="109"/>
      <c r="F22" s="110" t="s">
        <v>104</v>
      </c>
      <c r="G22" s="110" t="s">
        <v>104</v>
      </c>
      <c r="H22" s="110" t="s">
        <v>104</v>
      </c>
      <c r="I22" s="111">
        <f t="shared" si="9"/>
        <v>0</v>
      </c>
      <c r="J22" s="111">
        <f t="shared" si="10"/>
        <v>0</v>
      </c>
      <c r="K22" s="111">
        <f t="shared" si="11"/>
        <v>0</v>
      </c>
      <c r="L22" s="111">
        <f t="shared" si="12"/>
        <v>0</v>
      </c>
      <c r="M22" s="111">
        <f t="shared" si="13"/>
        <v>0</v>
      </c>
      <c r="N22" s="111">
        <f t="shared" si="14"/>
        <v>0</v>
      </c>
      <c r="O22" s="111">
        <f t="shared" si="15"/>
        <v>0</v>
      </c>
      <c r="P22" s="111">
        <f t="shared" si="16"/>
        <v>0</v>
      </c>
      <c r="Q22" s="111">
        <f t="shared" si="17"/>
        <v>0</v>
      </c>
      <c r="R22" s="111">
        <f t="shared" si="18"/>
        <v>0</v>
      </c>
      <c r="S22" s="111">
        <f t="shared" si="19"/>
        <v>0</v>
      </c>
      <c r="T22" s="111">
        <f t="shared" si="20"/>
        <v>0</v>
      </c>
      <c r="U22" s="111">
        <v>3</v>
      </c>
      <c r="V22" s="115"/>
      <c r="W22" s="125"/>
    </row>
    <row r="23" spans="1:23" s="12" customFormat="1" ht="75" customHeight="1" x14ac:dyDescent="0.2">
      <c r="A23" s="106"/>
      <c r="B23" s="114"/>
      <c r="C23" s="107" t="s">
        <v>103</v>
      </c>
      <c r="D23" s="108" t="s">
        <v>155</v>
      </c>
      <c r="E23" s="109"/>
      <c r="F23" s="110" t="s">
        <v>104</v>
      </c>
      <c r="G23" s="110" t="s">
        <v>104</v>
      </c>
      <c r="H23" s="110" t="s">
        <v>104</v>
      </c>
      <c r="I23" s="111">
        <f t="shared" si="9"/>
        <v>0</v>
      </c>
      <c r="J23" s="111">
        <f t="shared" si="10"/>
        <v>0</v>
      </c>
      <c r="K23" s="111">
        <f t="shared" si="11"/>
        <v>0</v>
      </c>
      <c r="L23" s="111">
        <f t="shared" si="12"/>
        <v>0</v>
      </c>
      <c r="M23" s="111">
        <f t="shared" si="13"/>
        <v>0</v>
      </c>
      <c r="N23" s="111">
        <f t="shared" si="14"/>
        <v>0</v>
      </c>
      <c r="O23" s="111">
        <f t="shared" si="15"/>
        <v>0</v>
      </c>
      <c r="P23" s="111">
        <f t="shared" si="16"/>
        <v>0</v>
      </c>
      <c r="Q23" s="111">
        <f t="shared" si="17"/>
        <v>0</v>
      </c>
      <c r="R23" s="111">
        <f t="shared" si="18"/>
        <v>0</v>
      </c>
      <c r="S23" s="111">
        <f t="shared" si="19"/>
        <v>0</v>
      </c>
      <c r="T23" s="111">
        <f t="shared" si="20"/>
        <v>0</v>
      </c>
      <c r="U23" s="111">
        <v>3</v>
      </c>
      <c r="V23" s="115"/>
      <c r="W23" s="125"/>
    </row>
    <row r="24" spans="1:23" s="12" customFormat="1" ht="75" customHeight="1" x14ac:dyDescent="0.2">
      <c r="A24" s="106"/>
      <c r="B24" s="114"/>
      <c r="C24" s="107" t="s">
        <v>103</v>
      </c>
      <c r="D24" s="108" t="s">
        <v>155</v>
      </c>
      <c r="E24" s="109"/>
      <c r="F24" s="110" t="s">
        <v>104</v>
      </c>
      <c r="G24" s="110" t="s">
        <v>104</v>
      </c>
      <c r="H24" s="110" t="s">
        <v>104</v>
      </c>
      <c r="I24" s="111">
        <f t="shared" si="9"/>
        <v>0</v>
      </c>
      <c r="J24" s="111">
        <f t="shared" si="10"/>
        <v>0</v>
      </c>
      <c r="K24" s="111">
        <f t="shared" si="11"/>
        <v>0</v>
      </c>
      <c r="L24" s="111">
        <f t="shared" si="12"/>
        <v>0</v>
      </c>
      <c r="M24" s="111">
        <f t="shared" si="13"/>
        <v>0</v>
      </c>
      <c r="N24" s="111">
        <f t="shared" si="14"/>
        <v>0</v>
      </c>
      <c r="O24" s="111">
        <f t="shared" si="15"/>
        <v>0</v>
      </c>
      <c r="P24" s="111">
        <f t="shared" si="16"/>
        <v>0</v>
      </c>
      <c r="Q24" s="111">
        <f t="shared" si="17"/>
        <v>0</v>
      </c>
      <c r="R24" s="111">
        <f t="shared" si="18"/>
        <v>0</v>
      </c>
      <c r="S24" s="111">
        <f t="shared" si="19"/>
        <v>0</v>
      </c>
      <c r="T24" s="111">
        <f t="shared" si="20"/>
        <v>0</v>
      </c>
      <c r="U24" s="111">
        <v>3</v>
      </c>
      <c r="V24" s="115"/>
      <c r="W24" s="125"/>
    </row>
    <row r="25" spans="1:23" s="12" customFormat="1" ht="75" customHeight="1" x14ac:dyDescent="0.2">
      <c r="A25" s="106"/>
      <c r="B25" s="114"/>
      <c r="C25" s="107" t="s">
        <v>103</v>
      </c>
      <c r="D25" s="108" t="s">
        <v>155</v>
      </c>
      <c r="E25" s="109"/>
      <c r="F25" s="110" t="s">
        <v>104</v>
      </c>
      <c r="G25" s="110" t="s">
        <v>104</v>
      </c>
      <c r="H25" s="110" t="s">
        <v>104</v>
      </c>
      <c r="I25" s="111">
        <f t="shared" si="9"/>
        <v>0</v>
      </c>
      <c r="J25" s="111">
        <f t="shared" si="10"/>
        <v>0</v>
      </c>
      <c r="K25" s="111">
        <f t="shared" si="11"/>
        <v>0</v>
      </c>
      <c r="L25" s="111">
        <f t="shared" si="12"/>
        <v>0</v>
      </c>
      <c r="M25" s="111">
        <f t="shared" si="13"/>
        <v>0</v>
      </c>
      <c r="N25" s="111">
        <f t="shared" si="14"/>
        <v>0</v>
      </c>
      <c r="O25" s="111">
        <f t="shared" si="15"/>
        <v>0</v>
      </c>
      <c r="P25" s="111">
        <f t="shared" si="16"/>
        <v>0</v>
      </c>
      <c r="Q25" s="111">
        <f t="shared" si="17"/>
        <v>0</v>
      </c>
      <c r="R25" s="111">
        <f t="shared" si="18"/>
        <v>0</v>
      </c>
      <c r="S25" s="111">
        <f t="shared" si="19"/>
        <v>0</v>
      </c>
      <c r="T25" s="111">
        <f t="shared" si="20"/>
        <v>0</v>
      </c>
      <c r="U25" s="111">
        <v>3</v>
      </c>
      <c r="V25" s="115"/>
      <c r="W25" s="125"/>
    </row>
    <row r="26" spans="1:23" s="12" customFormat="1" ht="75" customHeight="1" x14ac:dyDescent="0.2">
      <c r="A26" s="106"/>
      <c r="B26" s="114"/>
      <c r="C26" s="107" t="s">
        <v>103</v>
      </c>
      <c r="D26" s="108" t="s">
        <v>155</v>
      </c>
      <c r="E26" s="109"/>
      <c r="F26" s="110" t="s">
        <v>104</v>
      </c>
      <c r="G26" s="110" t="s">
        <v>104</v>
      </c>
      <c r="H26" s="110" t="s">
        <v>104</v>
      </c>
      <c r="I26" s="111">
        <f t="shared" si="9"/>
        <v>0</v>
      </c>
      <c r="J26" s="111">
        <f t="shared" si="10"/>
        <v>0</v>
      </c>
      <c r="K26" s="111">
        <f t="shared" si="11"/>
        <v>0</v>
      </c>
      <c r="L26" s="111">
        <f t="shared" si="12"/>
        <v>0</v>
      </c>
      <c r="M26" s="111">
        <f t="shared" si="13"/>
        <v>0</v>
      </c>
      <c r="N26" s="111">
        <f t="shared" si="14"/>
        <v>0</v>
      </c>
      <c r="O26" s="111">
        <f t="shared" si="15"/>
        <v>0</v>
      </c>
      <c r="P26" s="111">
        <f t="shared" si="16"/>
        <v>0</v>
      </c>
      <c r="Q26" s="111">
        <f t="shared" si="17"/>
        <v>0</v>
      </c>
      <c r="R26" s="111">
        <f t="shared" si="18"/>
        <v>0</v>
      </c>
      <c r="S26" s="111">
        <f t="shared" si="19"/>
        <v>0</v>
      </c>
      <c r="T26" s="111">
        <f t="shared" si="20"/>
        <v>0</v>
      </c>
      <c r="U26" s="111">
        <v>3</v>
      </c>
      <c r="V26" s="115"/>
      <c r="W26" s="125"/>
    </row>
    <row r="27" spans="1:23" s="12" customFormat="1" ht="75" customHeight="1" x14ac:dyDescent="0.2">
      <c r="A27" s="106"/>
      <c r="B27" s="114"/>
      <c r="C27" s="107" t="s">
        <v>103</v>
      </c>
      <c r="D27" s="108" t="s">
        <v>155</v>
      </c>
      <c r="E27" s="109"/>
      <c r="F27" s="110" t="s">
        <v>104</v>
      </c>
      <c r="G27" s="110" t="s">
        <v>104</v>
      </c>
      <c r="H27" s="110" t="s">
        <v>104</v>
      </c>
      <c r="I27" s="111">
        <f t="shared" si="9"/>
        <v>0</v>
      </c>
      <c r="J27" s="111">
        <f t="shared" si="10"/>
        <v>0</v>
      </c>
      <c r="K27" s="111">
        <f t="shared" si="11"/>
        <v>0</v>
      </c>
      <c r="L27" s="111">
        <f t="shared" si="12"/>
        <v>0</v>
      </c>
      <c r="M27" s="111">
        <f t="shared" si="13"/>
        <v>0</v>
      </c>
      <c r="N27" s="111">
        <f t="shared" si="14"/>
        <v>0</v>
      </c>
      <c r="O27" s="111">
        <f t="shared" si="15"/>
        <v>0</v>
      </c>
      <c r="P27" s="111">
        <f t="shared" si="16"/>
        <v>0</v>
      </c>
      <c r="Q27" s="111">
        <f t="shared" si="17"/>
        <v>0</v>
      </c>
      <c r="R27" s="111">
        <f t="shared" si="18"/>
        <v>0</v>
      </c>
      <c r="S27" s="111">
        <f t="shared" si="19"/>
        <v>0</v>
      </c>
      <c r="T27" s="111">
        <f t="shared" si="20"/>
        <v>0</v>
      </c>
      <c r="U27" s="111">
        <v>3</v>
      </c>
      <c r="V27" s="115"/>
      <c r="W27" s="125"/>
    </row>
    <row r="28" spans="1:23" s="12" customFormat="1" ht="75" customHeight="1" x14ac:dyDescent="0.2">
      <c r="A28" s="106"/>
      <c r="B28" s="114"/>
      <c r="C28" s="107" t="s">
        <v>103</v>
      </c>
      <c r="D28" s="108" t="s">
        <v>155</v>
      </c>
      <c r="E28" s="109"/>
      <c r="F28" s="110" t="s">
        <v>104</v>
      </c>
      <c r="G28" s="110" t="s">
        <v>104</v>
      </c>
      <c r="H28" s="110" t="s">
        <v>104</v>
      </c>
      <c r="I28" s="111">
        <f t="shared" si="9"/>
        <v>0</v>
      </c>
      <c r="J28" s="111">
        <f t="shared" si="10"/>
        <v>0</v>
      </c>
      <c r="K28" s="111">
        <f t="shared" si="11"/>
        <v>0</v>
      </c>
      <c r="L28" s="111">
        <f t="shared" si="12"/>
        <v>0</v>
      </c>
      <c r="M28" s="111">
        <f t="shared" si="13"/>
        <v>0</v>
      </c>
      <c r="N28" s="111">
        <f t="shared" si="14"/>
        <v>0</v>
      </c>
      <c r="O28" s="111">
        <f t="shared" si="15"/>
        <v>0</v>
      </c>
      <c r="P28" s="111">
        <f t="shared" si="16"/>
        <v>0</v>
      </c>
      <c r="Q28" s="111">
        <f t="shared" si="17"/>
        <v>0</v>
      </c>
      <c r="R28" s="111">
        <f t="shared" si="18"/>
        <v>0</v>
      </c>
      <c r="S28" s="111">
        <f t="shared" si="19"/>
        <v>0</v>
      </c>
      <c r="T28" s="111">
        <f t="shared" si="20"/>
        <v>0</v>
      </c>
      <c r="U28" s="111">
        <v>3</v>
      </c>
      <c r="V28" s="115"/>
      <c r="W28" s="125"/>
    </row>
    <row r="29" spans="1:23" s="12" customFormat="1" ht="75" customHeight="1" x14ac:dyDescent="0.2">
      <c r="A29" s="106"/>
      <c r="B29" s="114"/>
      <c r="C29" s="107" t="s">
        <v>103</v>
      </c>
      <c r="D29" s="108" t="s">
        <v>155</v>
      </c>
      <c r="E29" s="109"/>
      <c r="F29" s="110" t="s">
        <v>104</v>
      </c>
      <c r="G29" s="110" t="s">
        <v>104</v>
      </c>
      <c r="H29" s="110" t="s">
        <v>104</v>
      </c>
      <c r="I29" s="111">
        <f t="shared" si="9"/>
        <v>0</v>
      </c>
      <c r="J29" s="111">
        <f t="shared" si="10"/>
        <v>0</v>
      </c>
      <c r="K29" s="111">
        <f t="shared" si="11"/>
        <v>0</v>
      </c>
      <c r="L29" s="111">
        <f t="shared" si="12"/>
        <v>0</v>
      </c>
      <c r="M29" s="111">
        <f t="shared" si="13"/>
        <v>0</v>
      </c>
      <c r="N29" s="111">
        <f t="shared" si="14"/>
        <v>0</v>
      </c>
      <c r="O29" s="111">
        <f t="shared" si="15"/>
        <v>0</v>
      </c>
      <c r="P29" s="111">
        <f t="shared" si="16"/>
        <v>0</v>
      </c>
      <c r="Q29" s="111">
        <f t="shared" si="17"/>
        <v>0</v>
      </c>
      <c r="R29" s="111">
        <f t="shared" si="18"/>
        <v>0</v>
      </c>
      <c r="S29" s="111">
        <f t="shared" si="19"/>
        <v>0</v>
      </c>
      <c r="T29" s="111">
        <f t="shared" si="20"/>
        <v>0</v>
      </c>
      <c r="U29" s="111">
        <v>3</v>
      </c>
      <c r="V29" s="115"/>
      <c r="W29" s="125"/>
    </row>
    <row r="30" spans="1:23" s="12" customFormat="1" ht="75" customHeight="1" x14ac:dyDescent="0.2">
      <c r="A30" s="106"/>
      <c r="B30" s="114"/>
      <c r="C30" s="107" t="s">
        <v>103</v>
      </c>
      <c r="D30" s="108" t="s">
        <v>155</v>
      </c>
      <c r="E30" s="109"/>
      <c r="F30" s="110" t="s">
        <v>104</v>
      </c>
      <c r="G30" s="110" t="s">
        <v>104</v>
      </c>
      <c r="H30" s="110" t="s">
        <v>104</v>
      </c>
      <c r="I30" s="111">
        <f t="shared" si="9"/>
        <v>0</v>
      </c>
      <c r="J30" s="111">
        <f t="shared" si="10"/>
        <v>0</v>
      </c>
      <c r="K30" s="111">
        <f t="shared" si="11"/>
        <v>0</v>
      </c>
      <c r="L30" s="111">
        <f t="shared" si="12"/>
        <v>0</v>
      </c>
      <c r="M30" s="111">
        <f t="shared" si="13"/>
        <v>0</v>
      </c>
      <c r="N30" s="111">
        <f t="shared" si="14"/>
        <v>0</v>
      </c>
      <c r="O30" s="111">
        <f t="shared" si="15"/>
        <v>0</v>
      </c>
      <c r="P30" s="111">
        <f t="shared" si="16"/>
        <v>0</v>
      </c>
      <c r="Q30" s="111">
        <f t="shared" si="17"/>
        <v>0</v>
      </c>
      <c r="R30" s="111">
        <f t="shared" si="18"/>
        <v>0</v>
      </c>
      <c r="S30" s="111">
        <f t="shared" si="19"/>
        <v>0</v>
      </c>
      <c r="T30" s="111">
        <f t="shared" si="20"/>
        <v>0</v>
      </c>
      <c r="U30" s="111">
        <v>3</v>
      </c>
      <c r="V30" s="115"/>
      <c r="W30" s="125"/>
    </row>
    <row r="31" spans="1:23" s="12" customFormat="1" ht="75" customHeight="1" x14ac:dyDescent="0.2">
      <c r="A31" s="106"/>
      <c r="B31" s="114"/>
      <c r="C31" s="107" t="s">
        <v>103</v>
      </c>
      <c r="D31" s="108" t="s">
        <v>155</v>
      </c>
      <c r="E31" s="109"/>
      <c r="F31" s="110" t="s">
        <v>104</v>
      </c>
      <c r="G31" s="110" t="s">
        <v>104</v>
      </c>
      <c r="H31" s="110" t="s">
        <v>104</v>
      </c>
      <c r="I31" s="111">
        <f t="shared" si="9"/>
        <v>0</v>
      </c>
      <c r="J31" s="111">
        <f t="shared" si="10"/>
        <v>0</v>
      </c>
      <c r="K31" s="111">
        <f t="shared" si="11"/>
        <v>0</v>
      </c>
      <c r="L31" s="111">
        <f t="shared" si="12"/>
        <v>0</v>
      </c>
      <c r="M31" s="111">
        <f t="shared" si="13"/>
        <v>0</v>
      </c>
      <c r="N31" s="111">
        <f t="shared" si="14"/>
        <v>0</v>
      </c>
      <c r="O31" s="111">
        <f t="shared" si="15"/>
        <v>0</v>
      </c>
      <c r="P31" s="111">
        <f t="shared" si="16"/>
        <v>0</v>
      </c>
      <c r="Q31" s="111">
        <f t="shared" si="17"/>
        <v>0</v>
      </c>
      <c r="R31" s="111">
        <f t="shared" si="18"/>
        <v>0</v>
      </c>
      <c r="S31" s="111">
        <f t="shared" si="19"/>
        <v>0</v>
      </c>
      <c r="T31" s="111">
        <f t="shared" si="20"/>
        <v>0</v>
      </c>
      <c r="U31" s="111">
        <v>3</v>
      </c>
      <c r="V31" s="115"/>
      <c r="W31" s="125"/>
    </row>
    <row r="32" spans="1:23" s="12" customFormat="1" ht="75" customHeight="1" x14ac:dyDescent="0.2">
      <c r="A32" s="106"/>
      <c r="B32" s="114"/>
      <c r="C32" s="107" t="s">
        <v>103</v>
      </c>
      <c r="D32" s="108" t="s">
        <v>155</v>
      </c>
      <c r="E32" s="109"/>
      <c r="F32" s="110" t="s">
        <v>104</v>
      </c>
      <c r="G32" s="110" t="s">
        <v>104</v>
      </c>
      <c r="H32" s="110" t="s">
        <v>104</v>
      </c>
      <c r="I32" s="111">
        <f t="shared" si="9"/>
        <v>0</v>
      </c>
      <c r="J32" s="111">
        <f t="shared" si="10"/>
        <v>0</v>
      </c>
      <c r="K32" s="111">
        <f t="shared" si="11"/>
        <v>0</v>
      </c>
      <c r="L32" s="111">
        <f t="shared" si="12"/>
        <v>0</v>
      </c>
      <c r="M32" s="111">
        <f t="shared" si="13"/>
        <v>0</v>
      </c>
      <c r="N32" s="111">
        <f t="shared" si="14"/>
        <v>0</v>
      </c>
      <c r="O32" s="111">
        <f t="shared" si="15"/>
        <v>0</v>
      </c>
      <c r="P32" s="111">
        <f t="shared" si="16"/>
        <v>0</v>
      </c>
      <c r="Q32" s="111">
        <f t="shared" si="17"/>
        <v>0</v>
      </c>
      <c r="R32" s="111">
        <f t="shared" si="18"/>
        <v>0</v>
      </c>
      <c r="S32" s="111">
        <f t="shared" si="19"/>
        <v>0</v>
      </c>
      <c r="T32" s="111">
        <f t="shared" si="20"/>
        <v>0</v>
      </c>
      <c r="U32" s="111">
        <v>3</v>
      </c>
      <c r="V32" s="115"/>
      <c r="W32" s="125"/>
    </row>
    <row r="33" spans="1:23" s="12" customFormat="1" ht="75" customHeight="1" x14ac:dyDescent="0.2">
      <c r="A33" s="106"/>
      <c r="B33" s="114"/>
      <c r="C33" s="107" t="s">
        <v>103</v>
      </c>
      <c r="D33" s="108" t="s">
        <v>155</v>
      </c>
      <c r="E33" s="109"/>
      <c r="F33" s="110" t="s">
        <v>104</v>
      </c>
      <c r="G33" s="110" t="s">
        <v>104</v>
      </c>
      <c r="H33" s="110" t="s">
        <v>104</v>
      </c>
      <c r="I33" s="111">
        <f t="shared" si="9"/>
        <v>0</v>
      </c>
      <c r="J33" s="111">
        <f t="shared" si="10"/>
        <v>0</v>
      </c>
      <c r="K33" s="111">
        <f t="shared" si="11"/>
        <v>0</v>
      </c>
      <c r="L33" s="111">
        <f t="shared" si="12"/>
        <v>0</v>
      </c>
      <c r="M33" s="111">
        <f t="shared" si="13"/>
        <v>0</v>
      </c>
      <c r="N33" s="111">
        <f t="shared" si="14"/>
        <v>0</v>
      </c>
      <c r="O33" s="111">
        <f t="shared" si="15"/>
        <v>0</v>
      </c>
      <c r="P33" s="111">
        <f t="shared" si="16"/>
        <v>0</v>
      </c>
      <c r="Q33" s="111">
        <f t="shared" si="17"/>
        <v>0</v>
      </c>
      <c r="R33" s="111">
        <f t="shared" si="18"/>
        <v>0</v>
      </c>
      <c r="S33" s="111">
        <f t="shared" si="19"/>
        <v>0</v>
      </c>
      <c r="T33" s="111">
        <f t="shared" si="20"/>
        <v>0</v>
      </c>
      <c r="U33" s="111">
        <v>3</v>
      </c>
      <c r="V33" s="115"/>
      <c r="W33" s="125"/>
    </row>
    <row r="34" spans="1:23" s="12" customFormat="1" ht="75" customHeight="1" x14ac:dyDescent="0.2">
      <c r="A34" s="106"/>
      <c r="B34" s="114"/>
      <c r="C34" s="107" t="s">
        <v>103</v>
      </c>
      <c r="D34" s="108" t="s">
        <v>155</v>
      </c>
      <c r="E34" s="109"/>
      <c r="F34" s="110" t="s">
        <v>104</v>
      </c>
      <c r="G34" s="110" t="s">
        <v>104</v>
      </c>
      <c r="H34" s="110" t="s">
        <v>104</v>
      </c>
      <c r="I34" s="111">
        <f t="shared" si="9"/>
        <v>0</v>
      </c>
      <c r="J34" s="111">
        <f t="shared" si="10"/>
        <v>0</v>
      </c>
      <c r="K34" s="111">
        <f t="shared" si="11"/>
        <v>0</v>
      </c>
      <c r="L34" s="111">
        <f t="shared" si="12"/>
        <v>0</v>
      </c>
      <c r="M34" s="111">
        <f t="shared" si="13"/>
        <v>0</v>
      </c>
      <c r="N34" s="111">
        <f t="shared" si="14"/>
        <v>0</v>
      </c>
      <c r="O34" s="111">
        <f t="shared" si="15"/>
        <v>0</v>
      </c>
      <c r="P34" s="111">
        <f t="shared" si="16"/>
        <v>0</v>
      </c>
      <c r="Q34" s="111">
        <f t="shared" si="17"/>
        <v>0</v>
      </c>
      <c r="R34" s="111">
        <f t="shared" si="18"/>
        <v>0</v>
      </c>
      <c r="S34" s="111">
        <f t="shared" si="19"/>
        <v>0</v>
      </c>
      <c r="T34" s="111">
        <f t="shared" si="20"/>
        <v>0</v>
      </c>
      <c r="U34" s="111">
        <v>3</v>
      </c>
      <c r="V34" s="115"/>
      <c r="W34" s="125"/>
    </row>
    <row r="35" spans="1:23" s="12" customFormat="1" ht="75" customHeight="1" x14ac:dyDescent="0.2">
      <c r="A35" s="106"/>
      <c r="B35" s="114"/>
      <c r="C35" s="107" t="s">
        <v>103</v>
      </c>
      <c r="D35" s="108" t="s">
        <v>155</v>
      </c>
      <c r="E35" s="109"/>
      <c r="F35" s="110" t="s">
        <v>104</v>
      </c>
      <c r="G35" s="110" t="s">
        <v>104</v>
      </c>
      <c r="H35" s="110" t="s">
        <v>104</v>
      </c>
      <c r="I35" s="111">
        <f t="shared" si="9"/>
        <v>0</v>
      </c>
      <c r="J35" s="111">
        <f t="shared" si="10"/>
        <v>0</v>
      </c>
      <c r="K35" s="111">
        <f t="shared" si="11"/>
        <v>0</v>
      </c>
      <c r="L35" s="111">
        <f t="shared" si="12"/>
        <v>0</v>
      </c>
      <c r="M35" s="111">
        <f t="shared" si="13"/>
        <v>0</v>
      </c>
      <c r="N35" s="111">
        <f t="shared" si="14"/>
        <v>0</v>
      </c>
      <c r="O35" s="111">
        <f t="shared" si="15"/>
        <v>0</v>
      </c>
      <c r="P35" s="111">
        <f t="shared" si="16"/>
        <v>0</v>
      </c>
      <c r="Q35" s="111">
        <f t="shared" si="17"/>
        <v>0</v>
      </c>
      <c r="R35" s="111">
        <f t="shared" si="18"/>
        <v>0</v>
      </c>
      <c r="S35" s="111">
        <f t="shared" si="19"/>
        <v>0</v>
      </c>
      <c r="T35" s="111">
        <f t="shared" si="20"/>
        <v>0</v>
      </c>
      <c r="U35" s="111">
        <v>3</v>
      </c>
      <c r="V35" s="115"/>
      <c r="W35" s="125"/>
    </row>
    <row r="36" spans="1:23" s="12" customFormat="1" ht="75" customHeight="1" x14ac:dyDescent="0.2">
      <c r="A36" s="106"/>
      <c r="B36" s="114"/>
      <c r="C36" s="107" t="s">
        <v>103</v>
      </c>
      <c r="D36" s="108" t="s">
        <v>155</v>
      </c>
      <c r="E36" s="109"/>
      <c r="F36" s="110" t="s">
        <v>104</v>
      </c>
      <c r="G36" s="110" t="s">
        <v>104</v>
      </c>
      <c r="H36" s="110" t="s">
        <v>104</v>
      </c>
      <c r="I36" s="111">
        <f t="shared" si="9"/>
        <v>0</v>
      </c>
      <c r="J36" s="111">
        <f t="shared" si="10"/>
        <v>0</v>
      </c>
      <c r="K36" s="111">
        <f t="shared" si="11"/>
        <v>0</v>
      </c>
      <c r="L36" s="111">
        <f t="shared" si="12"/>
        <v>0</v>
      </c>
      <c r="M36" s="111">
        <f t="shared" si="13"/>
        <v>0</v>
      </c>
      <c r="N36" s="111">
        <f t="shared" si="14"/>
        <v>0</v>
      </c>
      <c r="O36" s="111">
        <f t="shared" si="15"/>
        <v>0</v>
      </c>
      <c r="P36" s="111">
        <f t="shared" si="16"/>
        <v>0</v>
      </c>
      <c r="Q36" s="111">
        <f t="shared" si="17"/>
        <v>0</v>
      </c>
      <c r="R36" s="111">
        <f t="shared" si="18"/>
        <v>0</v>
      </c>
      <c r="S36" s="111">
        <f t="shared" si="19"/>
        <v>0</v>
      </c>
      <c r="T36" s="111">
        <f t="shared" si="20"/>
        <v>0</v>
      </c>
      <c r="U36" s="111">
        <v>3</v>
      </c>
      <c r="V36" s="115"/>
      <c r="W36" s="125"/>
    </row>
    <row r="37" spans="1:23" s="12" customFormat="1" ht="75" customHeight="1" x14ac:dyDescent="0.2">
      <c r="A37" s="106"/>
      <c r="B37" s="114"/>
      <c r="C37" s="107" t="s">
        <v>103</v>
      </c>
      <c r="D37" s="108" t="s">
        <v>155</v>
      </c>
      <c r="E37" s="109"/>
      <c r="F37" s="110" t="s">
        <v>104</v>
      </c>
      <c r="G37" s="110" t="s">
        <v>104</v>
      </c>
      <c r="H37" s="110" t="s">
        <v>104</v>
      </c>
      <c r="I37" s="111">
        <f t="shared" si="9"/>
        <v>0</v>
      </c>
      <c r="J37" s="111">
        <f t="shared" si="10"/>
        <v>0</v>
      </c>
      <c r="K37" s="111">
        <f t="shared" si="11"/>
        <v>0</v>
      </c>
      <c r="L37" s="111">
        <f t="shared" si="12"/>
        <v>0</v>
      </c>
      <c r="M37" s="111">
        <f t="shared" si="13"/>
        <v>0</v>
      </c>
      <c r="N37" s="111">
        <f t="shared" si="14"/>
        <v>0</v>
      </c>
      <c r="O37" s="111">
        <f t="shared" si="15"/>
        <v>0</v>
      </c>
      <c r="P37" s="111">
        <f t="shared" si="16"/>
        <v>0</v>
      </c>
      <c r="Q37" s="111">
        <f t="shared" si="17"/>
        <v>0</v>
      </c>
      <c r="R37" s="111">
        <f t="shared" si="18"/>
        <v>0</v>
      </c>
      <c r="S37" s="111">
        <f t="shared" si="19"/>
        <v>0</v>
      </c>
      <c r="T37" s="111">
        <f t="shared" si="20"/>
        <v>0</v>
      </c>
      <c r="U37" s="111">
        <v>3</v>
      </c>
      <c r="V37" s="115"/>
      <c r="W37" s="125"/>
    </row>
    <row r="38" spans="1:23" s="12" customFormat="1" ht="75" customHeight="1" x14ac:dyDescent="0.2">
      <c r="A38" s="106"/>
      <c r="B38" s="114"/>
      <c r="C38" s="107" t="s">
        <v>103</v>
      </c>
      <c r="D38" s="108" t="s">
        <v>155</v>
      </c>
      <c r="E38" s="109"/>
      <c r="F38" s="110" t="s">
        <v>104</v>
      </c>
      <c r="G38" s="110" t="s">
        <v>104</v>
      </c>
      <c r="H38" s="110" t="s">
        <v>104</v>
      </c>
      <c r="I38" s="111">
        <f t="shared" si="9"/>
        <v>0</v>
      </c>
      <c r="J38" s="111">
        <f t="shared" si="10"/>
        <v>0</v>
      </c>
      <c r="K38" s="111">
        <f t="shared" si="11"/>
        <v>0</v>
      </c>
      <c r="L38" s="111">
        <f t="shared" si="12"/>
        <v>0</v>
      </c>
      <c r="M38" s="111">
        <f t="shared" si="13"/>
        <v>0</v>
      </c>
      <c r="N38" s="111">
        <f t="shared" si="14"/>
        <v>0</v>
      </c>
      <c r="O38" s="111">
        <f t="shared" si="15"/>
        <v>0</v>
      </c>
      <c r="P38" s="111">
        <f t="shared" si="16"/>
        <v>0</v>
      </c>
      <c r="Q38" s="111">
        <f t="shared" si="17"/>
        <v>0</v>
      </c>
      <c r="R38" s="111">
        <f t="shared" si="18"/>
        <v>0</v>
      </c>
      <c r="S38" s="111">
        <f t="shared" si="19"/>
        <v>0</v>
      </c>
      <c r="T38" s="111">
        <f t="shared" si="20"/>
        <v>0</v>
      </c>
      <c r="U38" s="111">
        <v>3</v>
      </c>
      <c r="V38" s="115"/>
      <c r="W38" s="125"/>
    </row>
    <row r="39" spans="1:23" s="12" customFormat="1" ht="75" customHeight="1" x14ac:dyDescent="0.2">
      <c r="A39" s="106"/>
      <c r="B39" s="114"/>
      <c r="C39" s="107" t="s">
        <v>103</v>
      </c>
      <c r="D39" s="108" t="s">
        <v>155</v>
      </c>
      <c r="E39" s="109"/>
      <c r="F39" s="110" t="s">
        <v>104</v>
      </c>
      <c r="G39" s="110" t="s">
        <v>104</v>
      </c>
      <c r="H39" s="110" t="s">
        <v>104</v>
      </c>
      <c r="I39" s="111">
        <f t="shared" si="9"/>
        <v>0</v>
      </c>
      <c r="J39" s="111">
        <f t="shared" si="10"/>
        <v>0</v>
      </c>
      <c r="K39" s="111">
        <f t="shared" si="11"/>
        <v>0</v>
      </c>
      <c r="L39" s="111">
        <f t="shared" si="12"/>
        <v>0</v>
      </c>
      <c r="M39" s="111">
        <f t="shared" si="13"/>
        <v>0</v>
      </c>
      <c r="N39" s="111">
        <f t="shared" si="14"/>
        <v>0</v>
      </c>
      <c r="O39" s="111">
        <f t="shared" si="15"/>
        <v>0</v>
      </c>
      <c r="P39" s="111">
        <f t="shared" si="16"/>
        <v>0</v>
      </c>
      <c r="Q39" s="111">
        <f t="shared" si="17"/>
        <v>0</v>
      </c>
      <c r="R39" s="111">
        <f t="shared" si="18"/>
        <v>0</v>
      </c>
      <c r="S39" s="111">
        <f t="shared" si="19"/>
        <v>0</v>
      </c>
      <c r="T39" s="111">
        <f t="shared" si="20"/>
        <v>0</v>
      </c>
      <c r="U39" s="111">
        <v>3</v>
      </c>
      <c r="V39" s="115"/>
      <c r="W39" s="125"/>
    </row>
    <row r="40" spans="1:23" s="12" customFormat="1" ht="75" customHeight="1" x14ac:dyDescent="0.2">
      <c r="A40" s="106"/>
      <c r="B40" s="114"/>
      <c r="C40" s="107" t="s">
        <v>103</v>
      </c>
      <c r="D40" s="108" t="s">
        <v>155</v>
      </c>
      <c r="E40" s="109"/>
      <c r="F40" s="110" t="s">
        <v>104</v>
      </c>
      <c r="G40" s="110" t="s">
        <v>104</v>
      </c>
      <c r="H40" s="110" t="s">
        <v>104</v>
      </c>
      <c r="I40" s="111">
        <f t="shared" si="9"/>
        <v>0</v>
      </c>
      <c r="J40" s="111">
        <f t="shared" si="10"/>
        <v>0</v>
      </c>
      <c r="K40" s="111">
        <f t="shared" si="11"/>
        <v>0</v>
      </c>
      <c r="L40" s="111">
        <f t="shared" si="12"/>
        <v>0</v>
      </c>
      <c r="M40" s="111">
        <f t="shared" si="13"/>
        <v>0</v>
      </c>
      <c r="N40" s="111">
        <f t="shared" si="14"/>
        <v>0</v>
      </c>
      <c r="O40" s="111">
        <f t="shared" si="15"/>
        <v>0</v>
      </c>
      <c r="P40" s="111">
        <f t="shared" si="16"/>
        <v>0</v>
      </c>
      <c r="Q40" s="111">
        <f t="shared" si="17"/>
        <v>0</v>
      </c>
      <c r="R40" s="111">
        <f t="shared" si="18"/>
        <v>0</v>
      </c>
      <c r="S40" s="111">
        <f t="shared" si="19"/>
        <v>0</v>
      </c>
      <c r="T40" s="111">
        <f t="shared" si="20"/>
        <v>0</v>
      </c>
      <c r="U40" s="111">
        <v>3</v>
      </c>
      <c r="V40" s="115"/>
      <c r="W40" s="125"/>
    </row>
    <row r="41" spans="1:23" s="12" customFormat="1" ht="75" customHeight="1" x14ac:dyDescent="0.2">
      <c r="A41" s="106"/>
      <c r="B41" s="114"/>
      <c r="C41" s="107" t="s">
        <v>103</v>
      </c>
      <c r="D41" s="108" t="s">
        <v>155</v>
      </c>
      <c r="E41" s="109"/>
      <c r="F41" s="110" t="s">
        <v>104</v>
      </c>
      <c r="G41" s="110" t="s">
        <v>104</v>
      </c>
      <c r="H41" s="110" t="s">
        <v>104</v>
      </c>
      <c r="I41" s="111">
        <f t="shared" si="9"/>
        <v>0</v>
      </c>
      <c r="J41" s="111">
        <f t="shared" si="10"/>
        <v>0</v>
      </c>
      <c r="K41" s="111">
        <f t="shared" si="11"/>
        <v>0</v>
      </c>
      <c r="L41" s="111">
        <f t="shared" si="12"/>
        <v>0</v>
      </c>
      <c r="M41" s="111">
        <f t="shared" si="13"/>
        <v>0</v>
      </c>
      <c r="N41" s="111">
        <f t="shared" si="14"/>
        <v>0</v>
      </c>
      <c r="O41" s="111">
        <f t="shared" si="15"/>
        <v>0</v>
      </c>
      <c r="P41" s="111">
        <f t="shared" si="16"/>
        <v>0</v>
      </c>
      <c r="Q41" s="111">
        <f t="shared" si="17"/>
        <v>0</v>
      </c>
      <c r="R41" s="111">
        <f t="shared" si="18"/>
        <v>0</v>
      </c>
      <c r="S41" s="111">
        <f t="shared" si="19"/>
        <v>0</v>
      </c>
      <c r="T41" s="111">
        <f t="shared" si="20"/>
        <v>0</v>
      </c>
      <c r="U41" s="111">
        <v>3</v>
      </c>
      <c r="V41" s="115"/>
      <c r="W41" s="125"/>
    </row>
    <row r="42" spans="1:23" s="12" customFormat="1" ht="75" customHeight="1" x14ac:dyDescent="0.2">
      <c r="A42" s="106"/>
      <c r="B42" s="114"/>
      <c r="C42" s="107" t="s">
        <v>103</v>
      </c>
      <c r="D42" s="108" t="s">
        <v>155</v>
      </c>
      <c r="E42" s="109"/>
      <c r="F42" s="110" t="s">
        <v>104</v>
      </c>
      <c r="G42" s="110" t="s">
        <v>104</v>
      </c>
      <c r="H42" s="110" t="s">
        <v>104</v>
      </c>
      <c r="I42" s="111">
        <f t="shared" si="9"/>
        <v>0</v>
      </c>
      <c r="J42" s="111">
        <f t="shared" si="10"/>
        <v>0</v>
      </c>
      <c r="K42" s="111">
        <f t="shared" si="11"/>
        <v>0</v>
      </c>
      <c r="L42" s="111">
        <f t="shared" si="12"/>
        <v>0</v>
      </c>
      <c r="M42" s="111">
        <f t="shared" si="13"/>
        <v>0</v>
      </c>
      <c r="N42" s="111">
        <f t="shared" si="14"/>
        <v>0</v>
      </c>
      <c r="O42" s="111">
        <f t="shared" si="15"/>
        <v>0</v>
      </c>
      <c r="P42" s="111">
        <f t="shared" si="16"/>
        <v>0</v>
      </c>
      <c r="Q42" s="111">
        <f t="shared" si="17"/>
        <v>0</v>
      </c>
      <c r="R42" s="111">
        <f t="shared" si="18"/>
        <v>0</v>
      </c>
      <c r="S42" s="111">
        <f t="shared" si="19"/>
        <v>0</v>
      </c>
      <c r="T42" s="111">
        <f t="shared" si="20"/>
        <v>0</v>
      </c>
      <c r="U42" s="111">
        <v>3</v>
      </c>
      <c r="V42" s="115"/>
      <c r="W42" s="125"/>
    </row>
    <row r="43" spans="1:23" s="12" customFormat="1" ht="75" customHeight="1" x14ac:dyDescent="0.2">
      <c r="A43" s="106"/>
      <c r="B43" s="114"/>
      <c r="C43" s="107" t="s">
        <v>103</v>
      </c>
      <c r="D43" s="108" t="s">
        <v>155</v>
      </c>
      <c r="E43" s="109"/>
      <c r="F43" s="110" t="s">
        <v>104</v>
      </c>
      <c r="G43" s="110" t="s">
        <v>104</v>
      </c>
      <c r="H43" s="110" t="s">
        <v>104</v>
      </c>
      <c r="I43" s="111">
        <f t="shared" si="9"/>
        <v>0</v>
      </c>
      <c r="J43" s="111">
        <f t="shared" si="10"/>
        <v>0</v>
      </c>
      <c r="K43" s="111">
        <f t="shared" si="11"/>
        <v>0</v>
      </c>
      <c r="L43" s="111">
        <f t="shared" si="12"/>
        <v>0</v>
      </c>
      <c r="M43" s="111">
        <f t="shared" si="13"/>
        <v>0</v>
      </c>
      <c r="N43" s="111">
        <f t="shared" si="14"/>
        <v>0</v>
      </c>
      <c r="O43" s="111">
        <f t="shared" si="15"/>
        <v>0</v>
      </c>
      <c r="P43" s="111">
        <f t="shared" si="16"/>
        <v>0</v>
      </c>
      <c r="Q43" s="111">
        <f t="shared" si="17"/>
        <v>0</v>
      </c>
      <c r="R43" s="111">
        <f t="shared" si="18"/>
        <v>0</v>
      </c>
      <c r="S43" s="111">
        <f t="shared" si="19"/>
        <v>0</v>
      </c>
      <c r="T43" s="111">
        <f t="shared" si="20"/>
        <v>0</v>
      </c>
      <c r="U43" s="111">
        <v>3</v>
      </c>
      <c r="V43" s="115"/>
      <c r="W43" s="125"/>
    </row>
    <row r="44" spans="1:23" s="12" customFormat="1" ht="75" customHeight="1" x14ac:dyDescent="0.2">
      <c r="A44" s="106"/>
      <c r="B44" s="114"/>
      <c r="C44" s="107" t="s">
        <v>103</v>
      </c>
      <c r="D44" s="108" t="s">
        <v>155</v>
      </c>
      <c r="E44" s="109"/>
      <c r="F44" s="110" t="s">
        <v>104</v>
      </c>
      <c r="G44" s="110" t="s">
        <v>104</v>
      </c>
      <c r="H44" s="110" t="s">
        <v>104</v>
      </c>
      <c r="I44" s="111">
        <f t="shared" si="9"/>
        <v>0</v>
      </c>
      <c r="J44" s="111">
        <f t="shared" si="10"/>
        <v>0</v>
      </c>
      <c r="K44" s="111">
        <f t="shared" si="11"/>
        <v>0</v>
      </c>
      <c r="L44" s="111">
        <f t="shared" si="12"/>
        <v>0</v>
      </c>
      <c r="M44" s="111">
        <f t="shared" si="13"/>
        <v>0</v>
      </c>
      <c r="N44" s="111">
        <f t="shared" si="14"/>
        <v>0</v>
      </c>
      <c r="O44" s="111">
        <f t="shared" si="15"/>
        <v>0</v>
      </c>
      <c r="P44" s="111">
        <f t="shared" si="16"/>
        <v>0</v>
      </c>
      <c r="Q44" s="111">
        <f t="shared" si="17"/>
        <v>0</v>
      </c>
      <c r="R44" s="111">
        <f t="shared" si="18"/>
        <v>0</v>
      </c>
      <c r="S44" s="111">
        <f t="shared" si="19"/>
        <v>0</v>
      </c>
      <c r="T44" s="111">
        <f t="shared" si="20"/>
        <v>0</v>
      </c>
      <c r="U44" s="111">
        <v>3</v>
      </c>
      <c r="V44" s="115"/>
      <c r="W44" s="125"/>
    </row>
    <row r="45" spans="1:23" s="12" customFormat="1" ht="75" customHeight="1" x14ac:dyDescent="0.2">
      <c r="A45" s="106"/>
      <c r="B45" s="114"/>
      <c r="C45" s="107" t="s">
        <v>103</v>
      </c>
      <c r="D45" s="108" t="s">
        <v>155</v>
      </c>
      <c r="E45" s="109"/>
      <c r="F45" s="110" t="s">
        <v>104</v>
      </c>
      <c r="G45" s="110" t="s">
        <v>104</v>
      </c>
      <c r="H45" s="110" t="s">
        <v>104</v>
      </c>
      <c r="I45" s="111">
        <f t="shared" si="9"/>
        <v>0</v>
      </c>
      <c r="J45" s="111">
        <f t="shared" si="10"/>
        <v>0</v>
      </c>
      <c r="K45" s="111">
        <f t="shared" si="11"/>
        <v>0</v>
      </c>
      <c r="L45" s="111">
        <f t="shared" si="12"/>
        <v>0</v>
      </c>
      <c r="M45" s="111">
        <f t="shared" si="13"/>
        <v>0</v>
      </c>
      <c r="N45" s="111">
        <f t="shared" si="14"/>
        <v>0</v>
      </c>
      <c r="O45" s="111">
        <f t="shared" si="15"/>
        <v>0</v>
      </c>
      <c r="P45" s="111">
        <f t="shared" si="16"/>
        <v>0</v>
      </c>
      <c r="Q45" s="111">
        <f t="shared" si="17"/>
        <v>0</v>
      </c>
      <c r="R45" s="111">
        <f t="shared" si="18"/>
        <v>0</v>
      </c>
      <c r="S45" s="111">
        <f t="shared" si="19"/>
        <v>0</v>
      </c>
      <c r="T45" s="111">
        <f t="shared" si="20"/>
        <v>0</v>
      </c>
      <c r="U45" s="111">
        <v>3</v>
      </c>
      <c r="V45" s="115"/>
      <c r="W45" s="125"/>
    </row>
    <row r="46" spans="1:23" s="12" customFormat="1" ht="75" customHeight="1" x14ac:dyDescent="0.2">
      <c r="A46" s="106"/>
      <c r="B46" s="114"/>
      <c r="C46" s="107" t="s">
        <v>103</v>
      </c>
      <c r="D46" s="108" t="s">
        <v>155</v>
      </c>
      <c r="E46" s="109"/>
      <c r="F46" s="110" t="s">
        <v>104</v>
      </c>
      <c r="G46" s="110" t="s">
        <v>104</v>
      </c>
      <c r="H46" s="110" t="s">
        <v>104</v>
      </c>
      <c r="I46" s="111">
        <f t="shared" si="9"/>
        <v>0</v>
      </c>
      <c r="J46" s="111">
        <f t="shared" si="10"/>
        <v>0</v>
      </c>
      <c r="K46" s="111">
        <f t="shared" si="11"/>
        <v>0</v>
      </c>
      <c r="L46" s="111">
        <f t="shared" si="12"/>
        <v>0</v>
      </c>
      <c r="M46" s="111">
        <f t="shared" si="13"/>
        <v>0</v>
      </c>
      <c r="N46" s="111">
        <f t="shared" si="14"/>
        <v>0</v>
      </c>
      <c r="O46" s="111">
        <f t="shared" si="15"/>
        <v>0</v>
      </c>
      <c r="P46" s="111">
        <f t="shared" si="16"/>
        <v>0</v>
      </c>
      <c r="Q46" s="111">
        <f t="shared" si="17"/>
        <v>0</v>
      </c>
      <c r="R46" s="111">
        <f t="shared" si="18"/>
        <v>0</v>
      </c>
      <c r="S46" s="111">
        <f t="shared" si="19"/>
        <v>0</v>
      </c>
      <c r="T46" s="111">
        <f t="shared" si="20"/>
        <v>0</v>
      </c>
      <c r="U46" s="111">
        <v>3</v>
      </c>
      <c r="V46" s="115"/>
      <c r="W46" s="125"/>
    </row>
    <row r="47" spans="1:23" s="12" customFormat="1" ht="75" customHeight="1" x14ac:dyDescent="0.2">
      <c r="A47" s="106"/>
      <c r="B47" s="114"/>
      <c r="C47" s="107" t="s">
        <v>103</v>
      </c>
      <c r="D47" s="108" t="s">
        <v>155</v>
      </c>
      <c r="E47" s="109"/>
      <c r="F47" s="110" t="s">
        <v>104</v>
      </c>
      <c r="G47" s="110" t="s">
        <v>104</v>
      </c>
      <c r="H47" s="110" t="s">
        <v>104</v>
      </c>
      <c r="I47" s="111">
        <f t="shared" si="9"/>
        <v>0</v>
      </c>
      <c r="J47" s="111">
        <f t="shared" si="10"/>
        <v>0</v>
      </c>
      <c r="K47" s="111">
        <f t="shared" si="11"/>
        <v>0</v>
      </c>
      <c r="L47" s="111">
        <f t="shared" si="12"/>
        <v>0</v>
      </c>
      <c r="M47" s="111">
        <f t="shared" si="13"/>
        <v>0</v>
      </c>
      <c r="N47" s="111">
        <f t="shared" si="14"/>
        <v>0</v>
      </c>
      <c r="O47" s="111">
        <f t="shared" si="15"/>
        <v>0</v>
      </c>
      <c r="P47" s="111">
        <f t="shared" si="16"/>
        <v>0</v>
      </c>
      <c r="Q47" s="111">
        <f t="shared" si="17"/>
        <v>0</v>
      </c>
      <c r="R47" s="111">
        <f t="shared" si="18"/>
        <v>0</v>
      </c>
      <c r="S47" s="111">
        <f t="shared" si="19"/>
        <v>0</v>
      </c>
      <c r="T47" s="111">
        <f t="shared" si="20"/>
        <v>0</v>
      </c>
      <c r="U47" s="111">
        <v>3</v>
      </c>
      <c r="V47" s="115"/>
      <c r="W47" s="125"/>
    </row>
    <row r="48" spans="1:23" s="12" customFormat="1" ht="75" customHeight="1" x14ac:dyDescent="0.2">
      <c r="A48" s="106"/>
      <c r="B48" s="114"/>
      <c r="C48" s="107" t="s">
        <v>103</v>
      </c>
      <c r="D48" s="108" t="s">
        <v>155</v>
      </c>
      <c r="E48" s="109"/>
      <c r="F48" s="110" t="s">
        <v>104</v>
      </c>
      <c r="G48" s="110" t="s">
        <v>104</v>
      </c>
      <c r="H48" s="110" t="s">
        <v>104</v>
      </c>
      <c r="I48" s="111">
        <f t="shared" si="9"/>
        <v>0</v>
      </c>
      <c r="J48" s="111">
        <f t="shared" si="10"/>
        <v>0</v>
      </c>
      <c r="K48" s="111">
        <f t="shared" si="11"/>
        <v>0</v>
      </c>
      <c r="L48" s="111">
        <f t="shared" si="12"/>
        <v>0</v>
      </c>
      <c r="M48" s="111">
        <f t="shared" si="13"/>
        <v>0</v>
      </c>
      <c r="N48" s="111">
        <f t="shared" si="14"/>
        <v>0</v>
      </c>
      <c r="O48" s="111">
        <f t="shared" si="15"/>
        <v>0</v>
      </c>
      <c r="P48" s="111">
        <f t="shared" si="16"/>
        <v>0</v>
      </c>
      <c r="Q48" s="111">
        <f t="shared" si="17"/>
        <v>0</v>
      </c>
      <c r="R48" s="111">
        <f t="shared" si="18"/>
        <v>0</v>
      </c>
      <c r="S48" s="111">
        <f t="shared" si="19"/>
        <v>0</v>
      </c>
      <c r="T48" s="111">
        <f t="shared" si="20"/>
        <v>0</v>
      </c>
      <c r="U48" s="111">
        <v>3</v>
      </c>
      <c r="V48" s="115"/>
      <c r="W48" s="125"/>
    </row>
    <row r="49" spans="1:23" s="12" customFormat="1" ht="75" customHeight="1" x14ac:dyDescent="0.2">
      <c r="A49" s="106"/>
      <c r="B49" s="114"/>
      <c r="C49" s="107" t="s">
        <v>103</v>
      </c>
      <c r="D49" s="108" t="s">
        <v>155</v>
      </c>
      <c r="E49" s="109"/>
      <c r="F49" s="110" t="s">
        <v>104</v>
      </c>
      <c r="G49" s="110" t="s">
        <v>104</v>
      </c>
      <c r="H49" s="110" t="s">
        <v>104</v>
      </c>
      <c r="I49" s="111">
        <f t="shared" si="9"/>
        <v>0</v>
      </c>
      <c r="J49" s="111">
        <f t="shared" si="10"/>
        <v>0</v>
      </c>
      <c r="K49" s="111">
        <f t="shared" si="11"/>
        <v>0</v>
      </c>
      <c r="L49" s="111">
        <f t="shared" si="12"/>
        <v>0</v>
      </c>
      <c r="M49" s="111">
        <f t="shared" si="13"/>
        <v>0</v>
      </c>
      <c r="N49" s="111">
        <f t="shared" si="14"/>
        <v>0</v>
      </c>
      <c r="O49" s="111">
        <f t="shared" si="15"/>
        <v>0</v>
      </c>
      <c r="P49" s="111">
        <f t="shared" si="16"/>
        <v>0</v>
      </c>
      <c r="Q49" s="111">
        <f t="shared" si="17"/>
        <v>0</v>
      </c>
      <c r="R49" s="111">
        <f t="shared" si="18"/>
        <v>0</v>
      </c>
      <c r="S49" s="111">
        <f t="shared" si="19"/>
        <v>0</v>
      </c>
      <c r="T49" s="111">
        <f t="shared" si="20"/>
        <v>0</v>
      </c>
      <c r="U49" s="111">
        <v>3</v>
      </c>
      <c r="V49" s="115"/>
      <c r="W49" s="125"/>
    </row>
    <row r="50" spans="1:23" s="12" customFormat="1" ht="75" customHeight="1" x14ac:dyDescent="0.2">
      <c r="A50" s="106"/>
      <c r="B50" s="114"/>
      <c r="C50" s="107" t="s">
        <v>103</v>
      </c>
      <c r="D50" s="108" t="s">
        <v>155</v>
      </c>
      <c r="E50" s="109"/>
      <c r="F50" s="110" t="s">
        <v>104</v>
      </c>
      <c r="G50" s="110" t="s">
        <v>104</v>
      </c>
      <c r="H50" s="110" t="s">
        <v>104</v>
      </c>
      <c r="I50" s="111">
        <f t="shared" si="9"/>
        <v>0</v>
      </c>
      <c r="J50" s="111">
        <f t="shared" si="10"/>
        <v>0</v>
      </c>
      <c r="K50" s="111">
        <f t="shared" si="11"/>
        <v>0</v>
      </c>
      <c r="L50" s="111">
        <f t="shared" si="12"/>
        <v>0</v>
      </c>
      <c r="M50" s="111">
        <f t="shared" si="13"/>
        <v>0</v>
      </c>
      <c r="N50" s="111">
        <f t="shared" si="14"/>
        <v>0</v>
      </c>
      <c r="O50" s="111">
        <f t="shared" si="15"/>
        <v>0</v>
      </c>
      <c r="P50" s="111">
        <f t="shared" si="16"/>
        <v>0</v>
      </c>
      <c r="Q50" s="111">
        <f t="shared" si="17"/>
        <v>0</v>
      </c>
      <c r="R50" s="111">
        <f t="shared" si="18"/>
        <v>0</v>
      </c>
      <c r="S50" s="111">
        <f t="shared" si="19"/>
        <v>0</v>
      </c>
      <c r="T50" s="111">
        <f t="shared" si="20"/>
        <v>0</v>
      </c>
      <c r="U50" s="111">
        <v>3</v>
      </c>
      <c r="V50" s="115"/>
      <c r="W50" s="125"/>
    </row>
    <row r="51" spans="1:23" s="12" customFormat="1" ht="75" customHeight="1" x14ac:dyDescent="0.2">
      <c r="A51" s="106"/>
      <c r="B51" s="114"/>
      <c r="C51" s="107" t="s">
        <v>103</v>
      </c>
      <c r="D51" s="108" t="s">
        <v>155</v>
      </c>
      <c r="E51" s="109"/>
      <c r="F51" s="110" t="s">
        <v>104</v>
      </c>
      <c r="G51" s="110" t="s">
        <v>104</v>
      </c>
      <c r="H51" s="110" t="s">
        <v>104</v>
      </c>
      <c r="I51" s="111">
        <f t="shared" si="9"/>
        <v>0</v>
      </c>
      <c r="J51" s="111">
        <f t="shared" si="10"/>
        <v>0</v>
      </c>
      <c r="K51" s="111">
        <f t="shared" si="11"/>
        <v>0</v>
      </c>
      <c r="L51" s="111">
        <f t="shared" si="12"/>
        <v>0</v>
      </c>
      <c r="M51" s="111">
        <f t="shared" si="13"/>
        <v>0</v>
      </c>
      <c r="N51" s="111">
        <f t="shared" si="14"/>
        <v>0</v>
      </c>
      <c r="O51" s="111">
        <f t="shared" si="15"/>
        <v>0</v>
      </c>
      <c r="P51" s="111">
        <f t="shared" si="16"/>
        <v>0</v>
      </c>
      <c r="Q51" s="111">
        <f t="shared" si="17"/>
        <v>0</v>
      </c>
      <c r="R51" s="111">
        <f t="shared" si="18"/>
        <v>0</v>
      </c>
      <c r="S51" s="111">
        <f t="shared" si="19"/>
        <v>0</v>
      </c>
      <c r="T51" s="111">
        <f t="shared" si="20"/>
        <v>0</v>
      </c>
      <c r="U51" s="111">
        <v>3</v>
      </c>
      <c r="V51" s="115"/>
      <c r="W51" s="125"/>
    </row>
    <row r="52" spans="1:23" s="12" customFormat="1" ht="75" customHeight="1" x14ac:dyDescent="0.2">
      <c r="A52" s="106"/>
      <c r="B52" s="114"/>
      <c r="C52" s="107" t="s">
        <v>103</v>
      </c>
      <c r="D52" s="108" t="s">
        <v>155</v>
      </c>
      <c r="E52" s="109"/>
      <c r="F52" s="110" t="s">
        <v>104</v>
      </c>
      <c r="G52" s="110" t="s">
        <v>104</v>
      </c>
      <c r="H52" s="110" t="s">
        <v>104</v>
      </c>
      <c r="I52" s="111">
        <f t="shared" si="9"/>
        <v>0</v>
      </c>
      <c r="J52" s="111">
        <f t="shared" si="10"/>
        <v>0</v>
      </c>
      <c r="K52" s="111">
        <f t="shared" si="11"/>
        <v>0</v>
      </c>
      <c r="L52" s="111">
        <f t="shared" si="12"/>
        <v>0</v>
      </c>
      <c r="M52" s="111">
        <f t="shared" si="13"/>
        <v>0</v>
      </c>
      <c r="N52" s="111">
        <f t="shared" si="14"/>
        <v>0</v>
      </c>
      <c r="O52" s="111">
        <f t="shared" si="15"/>
        <v>0</v>
      </c>
      <c r="P52" s="111">
        <f t="shared" si="16"/>
        <v>0</v>
      </c>
      <c r="Q52" s="111">
        <f t="shared" si="17"/>
        <v>0</v>
      </c>
      <c r="R52" s="111">
        <f t="shared" si="18"/>
        <v>0</v>
      </c>
      <c r="S52" s="111">
        <f t="shared" si="19"/>
        <v>0</v>
      </c>
      <c r="T52" s="111">
        <f t="shared" si="20"/>
        <v>0</v>
      </c>
      <c r="U52" s="111">
        <v>3</v>
      </c>
      <c r="V52" s="115"/>
      <c r="W52" s="125"/>
    </row>
    <row r="53" spans="1:23" s="12" customFormat="1" ht="75" customHeight="1" x14ac:dyDescent="0.2">
      <c r="A53" s="106"/>
      <c r="B53" s="114"/>
      <c r="C53" s="107" t="s">
        <v>103</v>
      </c>
      <c r="D53" s="108" t="s">
        <v>155</v>
      </c>
      <c r="E53" s="109"/>
      <c r="F53" s="110" t="s">
        <v>104</v>
      </c>
      <c r="G53" s="110" t="s">
        <v>104</v>
      </c>
      <c r="H53" s="110" t="s">
        <v>104</v>
      </c>
      <c r="I53" s="111">
        <f t="shared" si="9"/>
        <v>0</v>
      </c>
      <c r="J53" s="111">
        <f t="shared" si="10"/>
        <v>0</v>
      </c>
      <c r="K53" s="111">
        <f t="shared" si="11"/>
        <v>0</v>
      </c>
      <c r="L53" s="111">
        <f t="shared" si="12"/>
        <v>0</v>
      </c>
      <c r="M53" s="111">
        <f t="shared" si="13"/>
        <v>0</v>
      </c>
      <c r="N53" s="111">
        <f t="shared" si="14"/>
        <v>0</v>
      </c>
      <c r="O53" s="111">
        <f t="shared" si="15"/>
        <v>0</v>
      </c>
      <c r="P53" s="111">
        <f t="shared" si="16"/>
        <v>0</v>
      </c>
      <c r="Q53" s="111">
        <f t="shared" si="17"/>
        <v>0</v>
      </c>
      <c r="R53" s="111">
        <f t="shared" si="18"/>
        <v>0</v>
      </c>
      <c r="S53" s="111">
        <f t="shared" si="19"/>
        <v>0</v>
      </c>
      <c r="T53" s="111">
        <f t="shared" si="20"/>
        <v>0</v>
      </c>
      <c r="U53" s="111">
        <v>3</v>
      </c>
      <c r="V53" s="115"/>
      <c r="W53" s="125"/>
    </row>
    <row r="54" spans="1:23" s="12" customFormat="1" ht="75" customHeight="1" x14ac:dyDescent="0.2">
      <c r="A54" s="106"/>
      <c r="B54" s="114"/>
      <c r="C54" s="107" t="s">
        <v>103</v>
      </c>
      <c r="D54" s="108" t="s">
        <v>155</v>
      </c>
      <c r="E54" s="109"/>
      <c r="F54" s="110" t="s">
        <v>104</v>
      </c>
      <c r="G54" s="110" t="s">
        <v>104</v>
      </c>
      <c r="H54" s="110" t="s">
        <v>104</v>
      </c>
      <c r="I54" s="111">
        <f t="shared" si="9"/>
        <v>0</v>
      </c>
      <c r="J54" s="111">
        <f t="shared" si="10"/>
        <v>0</v>
      </c>
      <c r="K54" s="111">
        <f t="shared" si="11"/>
        <v>0</v>
      </c>
      <c r="L54" s="111">
        <f t="shared" si="12"/>
        <v>0</v>
      </c>
      <c r="M54" s="111">
        <f t="shared" si="13"/>
        <v>0</v>
      </c>
      <c r="N54" s="111">
        <f t="shared" si="14"/>
        <v>0</v>
      </c>
      <c r="O54" s="111">
        <f t="shared" si="15"/>
        <v>0</v>
      </c>
      <c r="P54" s="111">
        <f t="shared" si="16"/>
        <v>0</v>
      </c>
      <c r="Q54" s="111">
        <f t="shared" si="17"/>
        <v>0</v>
      </c>
      <c r="R54" s="111">
        <f t="shared" si="18"/>
        <v>0</v>
      </c>
      <c r="S54" s="111">
        <f t="shared" si="19"/>
        <v>0</v>
      </c>
      <c r="T54" s="111">
        <f t="shared" si="20"/>
        <v>0</v>
      </c>
      <c r="U54" s="111">
        <v>3</v>
      </c>
      <c r="V54" s="115"/>
      <c r="W54" s="125"/>
    </row>
    <row r="55" spans="1:23" s="12" customFormat="1" ht="75" customHeight="1" x14ac:dyDescent="0.2">
      <c r="A55" s="106"/>
      <c r="B55" s="114"/>
      <c r="C55" s="107" t="s">
        <v>103</v>
      </c>
      <c r="D55" s="108" t="s">
        <v>155</v>
      </c>
      <c r="E55" s="109"/>
      <c r="F55" s="110" t="s">
        <v>104</v>
      </c>
      <c r="G55" s="110" t="s">
        <v>104</v>
      </c>
      <c r="H55" s="110" t="s">
        <v>104</v>
      </c>
      <c r="I55" s="111">
        <f t="shared" si="9"/>
        <v>0</v>
      </c>
      <c r="J55" s="111">
        <f t="shared" si="10"/>
        <v>0</v>
      </c>
      <c r="K55" s="111">
        <f t="shared" si="11"/>
        <v>0</v>
      </c>
      <c r="L55" s="111">
        <f t="shared" si="12"/>
        <v>0</v>
      </c>
      <c r="M55" s="111">
        <f t="shared" si="13"/>
        <v>0</v>
      </c>
      <c r="N55" s="111">
        <f t="shared" si="14"/>
        <v>0</v>
      </c>
      <c r="O55" s="111">
        <f t="shared" si="15"/>
        <v>0</v>
      </c>
      <c r="P55" s="111">
        <f t="shared" si="16"/>
        <v>0</v>
      </c>
      <c r="Q55" s="111">
        <f t="shared" si="17"/>
        <v>0</v>
      </c>
      <c r="R55" s="111">
        <f t="shared" si="18"/>
        <v>0</v>
      </c>
      <c r="S55" s="111">
        <f t="shared" si="19"/>
        <v>0</v>
      </c>
      <c r="T55" s="111">
        <f t="shared" si="20"/>
        <v>0</v>
      </c>
      <c r="U55" s="111">
        <v>3</v>
      </c>
      <c r="V55" s="115"/>
      <c r="W55" s="125"/>
    </row>
    <row r="56" spans="1:23" s="12" customFormat="1" ht="75" customHeight="1" x14ac:dyDescent="0.2">
      <c r="A56" s="106"/>
      <c r="B56" s="114"/>
      <c r="C56" s="107" t="s">
        <v>103</v>
      </c>
      <c r="D56" s="108" t="s">
        <v>155</v>
      </c>
      <c r="E56" s="109"/>
      <c r="F56" s="110" t="s">
        <v>104</v>
      </c>
      <c r="G56" s="110" t="s">
        <v>104</v>
      </c>
      <c r="H56" s="110" t="s">
        <v>104</v>
      </c>
      <c r="I56" s="111">
        <f t="shared" si="9"/>
        <v>0</v>
      </c>
      <c r="J56" s="111">
        <f t="shared" si="10"/>
        <v>0</v>
      </c>
      <c r="K56" s="111">
        <f t="shared" si="11"/>
        <v>0</v>
      </c>
      <c r="L56" s="111">
        <f t="shared" si="12"/>
        <v>0</v>
      </c>
      <c r="M56" s="111">
        <f t="shared" si="13"/>
        <v>0</v>
      </c>
      <c r="N56" s="111">
        <f t="shared" si="14"/>
        <v>0</v>
      </c>
      <c r="O56" s="111">
        <f t="shared" si="15"/>
        <v>0</v>
      </c>
      <c r="P56" s="111">
        <f t="shared" si="16"/>
        <v>0</v>
      </c>
      <c r="Q56" s="111">
        <f t="shared" si="17"/>
        <v>0</v>
      </c>
      <c r="R56" s="111">
        <f t="shared" si="18"/>
        <v>0</v>
      </c>
      <c r="S56" s="111">
        <f t="shared" si="19"/>
        <v>0</v>
      </c>
      <c r="T56" s="111">
        <f t="shared" si="20"/>
        <v>0</v>
      </c>
      <c r="U56" s="111">
        <v>3</v>
      </c>
      <c r="V56" s="115"/>
      <c r="W56" s="125"/>
    </row>
    <row r="57" spans="1:23" s="12" customFormat="1" ht="75" customHeight="1" x14ac:dyDescent="0.2">
      <c r="A57" s="106"/>
      <c r="B57" s="114"/>
      <c r="C57" s="107" t="s">
        <v>103</v>
      </c>
      <c r="D57" s="108" t="s">
        <v>155</v>
      </c>
      <c r="E57" s="109"/>
      <c r="F57" s="110" t="s">
        <v>104</v>
      </c>
      <c r="G57" s="110" t="s">
        <v>104</v>
      </c>
      <c r="H57" s="110" t="s">
        <v>104</v>
      </c>
      <c r="I57" s="111">
        <f t="shared" si="9"/>
        <v>0</v>
      </c>
      <c r="J57" s="111">
        <f t="shared" si="10"/>
        <v>0</v>
      </c>
      <c r="K57" s="111">
        <f t="shared" si="11"/>
        <v>0</v>
      </c>
      <c r="L57" s="111">
        <f t="shared" si="12"/>
        <v>0</v>
      </c>
      <c r="M57" s="111">
        <f t="shared" si="13"/>
        <v>0</v>
      </c>
      <c r="N57" s="111">
        <f t="shared" si="14"/>
        <v>0</v>
      </c>
      <c r="O57" s="111">
        <f t="shared" si="15"/>
        <v>0</v>
      </c>
      <c r="P57" s="111">
        <f t="shared" si="16"/>
        <v>0</v>
      </c>
      <c r="Q57" s="111">
        <f t="shared" si="17"/>
        <v>0</v>
      </c>
      <c r="R57" s="111">
        <f t="shared" si="18"/>
        <v>0</v>
      </c>
      <c r="S57" s="111">
        <f t="shared" si="19"/>
        <v>0</v>
      </c>
      <c r="T57" s="111">
        <f t="shared" si="20"/>
        <v>0</v>
      </c>
      <c r="U57" s="111">
        <v>3</v>
      </c>
      <c r="V57" s="115"/>
      <c r="W57" s="125"/>
    </row>
    <row r="58" spans="1:23" s="12" customFormat="1" ht="75" customHeight="1" x14ac:dyDescent="0.2">
      <c r="A58" s="106"/>
      <c r="B58" s="114"/>
      <c r="C58" s="107" t="s">
        <v>103</v>
      </c>
      <c r="D58" s="108" t="s">
        <v>155</v>
      </c>
      <c r="E58" s="109"/>
      <c r="F58" s="110" t="s">
        <v>104</v>
      </c>
      <c r="G58" s="110" t="s">
        <v>104</v>
      </c>
      <c r="H58" s="110" t="s">
        <v>104</v>
      </c>
      <c r="I58" s="111">
        <f t="shared" si="9"/>
        <v>0</v>
      </c>
      <c r="J58" s="111">
        <f t="shared" si="10"/>
        <v>0</v>
      </c>
      <c r="K58" s="111">
        <f t="shared" si="11"/>
        <v>0</v>
      </c>
      <c r="L58" s="111">
        <f t="shared" si="12"/>
        <v>0</v>
      </c>
      <c r="M58" s="111">
        <f t="shared" si="13"/>
        <v>0</v>
      </c>
      <c r="N58" s="111">
        <f t="shared" si="14"/>
        <v>0</v>
      </c>
      <c r="O58" s="111">
        <f t="shared" si="15"/>
        <v>0</v>
      </c>
      <c r="P58" s="111">
        <f t="shared" si="16"/>
        <v>0</v>
      </c>
      <c r="Q58" s="111">
        <f t="shared" si="17"/>
        <v>0</v>
      </c>
      <c r="R58" s="111">
        <f t="shared" si="18"/>
        <v>0</v>
      </c>
      <c r="S58" s="111">
        <f t="shared" si="19"/>
        <v>0</v>
      </c>
      <c r="T58" s="111">
        <f t="shared" si="20"/>
        <v>0</v>
      </c>
      <c r="U58" s="111">
        <v>3</v>
      </c>
      <c r="V58" s="115"/>
      <c r="W58" s="125"/>
    </row>
    <row r="59" spans="1:23" s="12" customFormat="1" ht="75" customHeight="1" x14ac:dyDescent="0.2">
      <c r="A59" s="106"/>
      <c r="B59" s="114"/>
      <c r="C59" s="107" t="s">
        <v>103</v>
      </c>
      <c r="D59" s="108" t="s">
        <v>155</v>
      </c>
      <c r="E59" s="109"/>
      <c r="F59" s="110" t="s">
        <v>104</v>
      </c>
      <c r="G59" s="110" t="s">
        <v>104</v>
      </c>
      <c r="H59" s="110" t="s">
        <v>104</v>
      </c>
      <c r="I59" s="111">
        <f t="shared" si="9"/>
        <v>0</v>
      </c>
      <c r="J59" s="111">
        <f t="shared" si="10"/>
        <v>0</v>
      </c>
      <c r="K59" s="111">
        <f t="shared" si="11"/>
        <v>0</v>
      </c>
      <c r="L59" s="111">
        <f t="shared" si="12"/>
        <v>0</v>
      </c>
      <c r="M59" s="111">
        <f t="shared" si="13"/>
        <v>0</v>
      </c>
      <c r="N59" s="111">
        <f t="shared" si="14"/>
        <v>0</v>
      </c>
      <c r="O59" s="111">
        <f t="shared" si="15"/>
        <v>0</v>
      </c>
      <c r="P59" s="111">
        <f t="shared" si="16"/>
        <v>0</v>
      </c>
      <c r="Q59" s="111">
        <f t="shared" si="17"/>
        <v>0</v>
      </c>
      <c r="R59" s="111">
        <f t="shared" si="18"/>
        <v>0</v>
      </c>
      <c r="S59" s="111">
        <f t="shared" si="19"/>
        <v>0</v>
      </c>
      <c r="T59" s="111">
        <f t="shared" si="20"/>
        <v>0</v>
      </c>
      <c r="U59" s="111">
        <v>3</v>
      </c>
      <c r="V59" s="115"/>
      <c r="W59" s="125"/>
    </row>
    <row r="60" spans="1:23" s="12" customFormat="1" ht="75" customHeight="1" x14ac:dyDescent="0.2">
      <c r="A60" s="106"/>
      <c r="B60" s="114"/>
      <c r="C60" s="107" t="s">
        <v>103</v>
      </c>
      <c r="D60" s="108" t="s">
        <v>155</v>
      </c>
      <c r="E60" s="109"/>
      <c r="F60" s="110" t="s">
        <v>104</v>
      </c>
      <c r="G60" s="110" t="s">
        <v>104</v>
      </c>
      <c r="H60" s="110" t="s">
        <v>104</v>
      </c>
      <c r="I60" s="111">
        <f t="shared" si="9"/>
        <v>0</v>
      </c>
      <c r="J60" s="111">
        <f t="shared" si="10"/>
        <v>0</v>
      </c>
      <c r="K60" s="111">
        <f t="shared" si="11"/>
        <v>0</v>
      </c>
      <c r="L60" s="111">
        <f t="shared" si="12"/>
        <v>0</v>
      </c>
      <c r="M60" s="111">
        <f t="shared" si="13"/>
        <v>0</v>
      </c>
      <c r="N60" s="111">
        <f t="shared" si="14"/>
        <v>0</v>
      </c>
      <c r="O60" s="111">
        <f t="shared" si="15"/>
        <v>0</v>
      </c>
      <c r="P60" s="111">
        <f t="shared" si="16"/>
        <v>0</v>
      </c>
      <c r="Q60" s="111">
        <f t="shared" si="17"/>
        <v>0</v>
      </c>
      <c r="R60" s="111">
        <f t="shared" si="18"/>
        <v>0</v>
      </c>
      <c r="S60" s="111">
        <f t="shared" si="19"/>
        <v>0</v>
      </c>
      <c r="T60" s="111">
        <f t="shared" si="20"/>
        <v>0</v>
      </c>
      <c r="U60" s="111">
        <v>3</v>
      </c>
      <c r="V60" s="115"/>
      <c r="W60" s="125"/>
    </row>
    <row r="61" spans="1:23" s="12" customFormat="1" ht="75" customHeight="1" x14ac:dyDescent="0.2">
      <c r="A61" s="106"/>
      <c r="B61" s="114"/>
      <c r="C61" s="107" t="s">
        <v>103</v>
      </c>
      <c r="D61" s="108" t="s">
        <v>155</v>
      </c>
      <c r="E61" s="109"/>
      <c r="F61" s="110" t="s">
        <v>104</v>
      </c>
      <c r="G61" s="110" t="s">
        <v>104</v>
      </c>
      <c r="H61" s="110" t="s">
        <v>104</v>
      </c>
      <c r="I61" s="111">
        <f t="shared" si="9"/>
        <v>0</v>
      </c>
      <c r="J61" s="111">
        <f t="shared" si="10"/>
        <v>0</v>
      </c>
      <c r="K61" s="111">
        <f t="shared" si="11"/>
        <v>0</v>
      </c>
      <c r="L61" s="111">
        <f t="shared" si="12"/>
        <v>0</v>
      </c>
      <c r="M61" s="111">
        <f t="shared" si="13"/>
        <v>0</v>
      </c>
      <c r="N61" s="111">
        <f t="shared" si="14"/>
        <v>0</v>
      </c>
      <c r="O61" s="111">
        <f t="shared" si="15"/>
        <v>0</v>
      </c>
      <c r="P61" s="111">
        <f t="shared" si="16"/>
        <v>0</v>
      </c>
      <c r="Q61" s="111">
        <f t="shared" si="17"/>
        <v>0</v>
      </c>
      <c r="R61" s="111">
        <f t="shared" si="18"/>
        <v>0</v>
      </c>
      <c r="S61" s="111">
        <f t="shared" si="19"/>
        <v>0</v>
      </c>
      <c r="T61" s="111">
        <f t="shared" si="20"/>
        <v>0</v>
      </c>
      <c r="U61" s="111">
        <v>3</v>
      </c>
      <c r="V61" s="115"/>
      <c r="W61" s="125"/>
    </row>
    <row r="62" spans="1:23" s="12" customFormat="1" ht="75" customHeight="1" x14ac:dyDescent="0.2">
      <c r="A62" s="106"/>
      <c r="B62" s="114"/>
      <c r="C62" s="107" t="s">
        <v>103</v>
      </c>
      <c r="D62" s="108" t="s">
        <v>155</v>
      </c>
      <c r="E62" s="109"/>
      <c r="F62" s="110" t="s">
        <v>104</v>
      </c>
      <c r="G62" s="110" t="s">
        <v>104</v>
      </c>
      <c r="H62" s="110" t="s">
        <v>104</v>
      </c>
      <c r="I62" s="111">
        <f t="shared" si="9"/>
        <v>0</v>
      </c>
      <c r="J62" s="111">
        <f t="shared" si="10"/>
        <v>0</v>
      </c>
      <c r="K62" s="111">
        <f t="shared" si="11"/>
        <v>0</v>
      </c>
      <c r="L62" s="111">
        <f t="shared" si="12"/>
        <v>0</v>
      </c>
      <c r="M62" s="111">
        <f t="shared" si="13"/>
        <v>0</v>
      </c>
      <c r="N62" s="111">
        <f t="shared" si="14"/>
        <v>0</v>
      </c>
      <c r="O62" s="111">
        <f t="shared" si="15"/>
        <v>0</v>
      </c>
      <c r="P62" s="111">
        <f t="shared" si="16"/>
        <v>0</v>
      </c>
      <c r="Q62" s="111">
        <f t="shared" si="17"/>
        <v>0</v>
      </c>
      <c r="R62" s="111">
        <f t="shared" si="18"/>
        <v>0</v>
      </c>
      <c r="S62" s="111">
        <f t="shared" si="19"/>
        <v>0</v>
      </c>
      <c r="T62" s="111">
        <f t="shared" si="20"/>
        <v>0</v>
      </c>
      <c r="U62" s="111">
        <v>3</v>
      </c>
      <c r="V62" s="115"/>
      <c r="W62" s="125"/>
    </row>
    <row r="63" spans="1:23" s="12" customFormat="1" ht="75" customHeight="1" x14ac:dyDescent="0.2">
      <c r="A63" s="106"/>
      <c r="B63" s="114"/>
      <c r="C63" s="107" t="s">
        <v>103</v>
      </c>
      <c r="D63" s="108" t="s">
        <v>155</v>
      </c>
      <c r="E63" s="109"/>
      <c r="F63" s="110" t="s">
        <v>104</v>
      </c>
      <c r="G63" s="110" t="s">
        <v>104</v>
      </c>
      <c r="H63" s="110" t="s">
        <v>104</v>
      </c>
      <c r="I63" s="111">
        <f t="shared" si="9"/>
        <v>0</v>
      </c>
      <c r="J63" s="111">
        <f t="shared" si="10"/>
        <v>0</v>
      </c>
      <c r="K63" s="111">
        <f t="shared" si="11"/>
        <v>0</v>
      </c>
      <c r="L63" s="111">
        <f t="shared" si="12"/>
        <v>0</v>
      </c>
      <c r="M63" s="111">
        <f t="shared" si="13"/>
        <v>0</v>
      </c>
      <c r="N63" s="111">
        <f t="shared" si="14"/>
        <v>0</v>
      </c>
      <c r="O63" s="111">
        <f t="shared" si="15"/>
        <v>0</v>
      </c>
      <c r="P63" s="111">
        <f t="shared" si="16"/>
        <v>0</v>
      </c>
      <c r="Q63" s="111">
        <f t="shared" si="17"/>
        <v>0</v>
      </c>
      <c r="R63" s="111">
        <f t="shared" si="18"/>
        <v>0</v>
      </c>
      <c r="S63" s="111">
        <f t="shared" si="19"/>
        <v>0</v>
      </c>
      <c r="T63" s="111">
        <f t="shared" si="20"/>
        <v>0</v>
      </c>
      <c r="U63" s="111">
        <v>3</v>
      </c>
      <c r="V63" s="115"/>
      <c r="W63" s="125"/>
    </row>
    <row r="64" spans="1:23" s="12" customFormat="1" ht="75" customHeight="1" x14ac:dyDescent="0.2">
      <c r="A64" s="106"/>
      <c r="B64" s="114"/>
      <c r="C64" s="107" t="s">
        <v>103</v>
      </c>
      <c r="D64" s="108" t="s">
        <v>155</v>
      </c>
      <c r="E64" s="109"/>
      <c r="F64" s="110" t="s">
        <v>104</v>
      </c>
      <c r="G64" s="110" t="s">
        <v>104</v>
      </c>
      <c r="H64" s="110" t="s">
        <v>104</v>
      </c>
      <c r="I64" s="111">
        <f t="shared" si="9"/>
        <v>0</v>
      </c>
      <c r="J64" s="111">
        <f t="shared" si="10"/>
        <v>0</v>
      </c>
      <c r="K64" s="111">
        <f t="shared" si="11"/>
        <v>0</v>
      </c>
      <c r="L64" s="111">
        <f t="shared" si="12"/>
        <v>0</v>
      </c>
      <c r="M64" s="111">
        <f t="shared" si="13"/>
        <v>0</v>
      </c>
      <c r="N64" s="111">
        <f t="shared" si="14"/>
        <v>0</v>
      </c>
      <c r="O64" s="111">
        <f t="shared" si="15"/>
        <v>0</v>
      </c>
      <c r="P64" s="111">
        <f t="shared" si="16"/>
        <v>0</v>
      </c>
      <c r="Q64" s="111">
        <f t="shared" si="17"/>
        <v>0</v>
      </c>
      <c r="R64" s="111">
        <f t="shared" si="18"/>
        <v>0</v>
      </c>
      <c r="S64" s="111">
        <f t="shared" si="19"/>
        <v>0</v>
      </c>
      <c r="T64" s="111">
        <f t="shared" si="20"/>
        <v>0</v>
      </c>
      <c r="U64" s="111">
        <v>3</v>
      </c>
      <c r="V64" s="115"/>
      <c r="W64" s="125"/>
    </row>
    <row r="65" spans="1:23" s="12" customFormat="1" ht="75" customHeight="1" x14ac:dyDescent="0.2">
      <c r="A65" s="106"/>
      <c r="B65" s="114"/>
      <c r="C65" s="107" t="s">
        <v>103</v>
      </c>
      <c r="D65" s="108" t="s">
        <v>155</v>
      </c>
      <c r="E65" s="109"/>
      <c r="F65" s="110" t="s">
        <v>104</v>
      </c>
      <c r="G65" s="110" t="s">
        <v>104</v>
      </c>
      <c r="H65" s="110" t="s">
        <v>104</v>
      </c>
      <c r="I65" s="111">
        <f t="shared" si="9"/>
        <v>0</v>
      </c>
      <c r="J65" s="111">
        <f t="shared" si="10"/>
        <v>0</v>
      </c>
      <c r="K65" s="111">
        <f t="shared" si="11"/>
        <v>0</v>
      </c>
      <c r="L65" s="111">
        <f t="shared" si="12"/>
        <v>0</v>
      </c>
      <c r="M65" s="111">
        <f t="shared" si="13"/>
        <v>0</v>
      </c>
      <c r="N65" s="111">
        <f t="shared" si="14"/>
        <v>0</v>
      </c>
      <c r="O65" s="111">
        <f t="shared" si="15"/>
        <v>0</v>
      </c>
      <c r="P65" s="111">
        <f t="shared" si="16"/>
        <v>0</v>
      </c>
      <c r="Q65" s="111">
        <f t="shared" si="17"/>
        <v>0</v>
      </c>
      <c r="R65" s="111">
        <f t="shared" si="18"/>
        <v>0</v>
      </c>
      <c r="S65" s="111">
        <f t="shared" si="19"/>
        <v>0</v>
      </c>
      <c r="T65" s="111">
        <f t="shared" si="20"/>
        <v>0</v>
      </c>
      <c r="U65" s="111">
        <v>3</v>
      </c>
      <c r="V65" s="115"/>
      <c r="W65" s="125"/>
    </row>
    <row r="66" spans="1:23" s="12" customFormat="1" ht="75" customHeight="1" x14ac:dyDescent="0.2">
      <c r="A66" s="106"/>
      <c r="B66" s="114"/>
      <c r="C66" s="107" t="s">
        <v>103</v>
      </c>
      <c r="D66" s="108" t="s">
        <v>155</v>
      </c>
      <c r="E66" s="109"/>
      <c r="F66" s="110" t="s">
        <v>104</v>
      </c>
      <c r="G66" s="110" t="s">
        <v>104</v>
      </c>
      <c r="H66" s="110" t="s">
        <v>104</v>
      </c>
      <c r="I66" s="111">
        <f t="shared" si="9"/>
        <v>0</v>
      </c>
      <c r="J66" s="111">
        <f t="shared" si="10"/>
        <v>0</v>
      </c>
      <c r="K66" s="111">
        <f t="shared" si="11"/>
        <v>0</v>
      </c>
      <c r="L66" s="111">
        <f t="shared" si="12"/>
        <v>0</v>
      </c>
      <c r="M66" s="111">
        <f t="shared" si="13"/>
        <v>0</v>
      </c>
      <c r="N66" s="111">
        <f t="shared" si="14"/>
        <v>0</v>
      </c>
      <c r="O66" s="111">
        <f t="shared" si="15"/>
        <v>0</v>
      </c>
      <c r="P66" s="111">
        <f t="shared" si="16"/>
        <v>0</v>
      </c>
      <c r="Q66" s="111">
        <f t="shared" si="17"/>
        <v>0</v>
      </c>
      <c r="R66" s="111">
        <f t="shared" si="18"/>
        <v>0</v>
      </c>
      <c r="S66" s="111">
        <f t="shared" si="19"/>
        <v>0</v>
      </c>
      <c r="T66" s="111">
        <f t="shared" si="20"/>
        <v>0</v>
      </c>
      <c r="U66" s="111">
        <v>3</v>
      </c>
      <c r="V66" s="115"/>
      <c r="W66" s="125"/>
    </row>
    <row r="67" spans="1:23" s="12" customFormat="1" ht="75" customHeight="1" x14ac:dyDescent="0.2">
      <c r="A67" s="106"/>
      <c r="B67" s="114"/>
      <c r="C67" s="107" t="s">
        <v>103</v>
      </c>
      <c r="D67" s="108" t="s">
        <v>155</v>
      </c>
      <c r="E67" s="109"/>
      <c r="F67" s="110" t="s">
        <v>104</v>
      </c>
      <c r="G67" s="110" t="s">
        <v>104</v>
      </c>
      <c r="H67" s="110" t="s">
        <v>104</v>
      </c>
      <c r="I67" s="111">
        <f t="shared" si="9"/>
        <v>0</v>
      </c>
      <c r="J67" s="111">
        <f t="shared" si="10"/>
        <v>0</v>
      </c>
      <c r="K67" s="111">
        <f t="shared" si="11"/>
        <v>0</v>
      </c>
      <c r="L67" s="111">
        <f t="shared" si="12"/>
        <v>0</v>
      </c>
      <c r="M67" s="111">
        <f t="shared" si="13"/>
        <v>0</v>
      </c>
      <c r="N67" s="111">
        <f t="shared" si="14"/>
        <v>0</v>
      </c>
      <c r="O67" s="111">
        <f t="shared" si="15"/>
        <v>0</v>
      </c>
      <c r="P67" s="111">
        <f t="shared" si="16"/>
        <v>0</v>
      </c>
      <c r="Q67" s="111">
        <f t="shared" si="17"/>
        <v>0</v>
      </c>
      <c r="R67" s="111">
        <f t="shared" si="18"/>
        <v>0</v>
      </c>
      <c r="S67" s="111">
        <f t="shared" si="19"/>
        <v>0</v>
      </c>
      <c r="T67" s="111">
        <f t="shared" si="20"/>
        <v>0</v>
      </c>
      <c r="U67" s="111">
        <v>3</v>
      </c>
      <c r="V67" s="115"/>
      <c r="W67" s="125"/>
    </row>
    <row r="68" spans="1:23" s="12" customFormat="1" ht="75" customHeight="1" x14ac:dyDescent="0.2">
      <c r="A68" s="106"/>
      <c r="B68" s="114"/>
      <c r="C68" s="107" t="s">
        <v>103</v>
      </c>
      <c r="D68" s="108" t="s">
        <v>155</v>
      </c>
      <c r="E68" s="109"/>
      <c r="F68" s="110" t="s">
        <v>104</v>
      </c>
      <c r="G68" s="110" t="s">
        <v>104</v>
      </c>
      <c r="H68" s="110" t="s">
        <v>104</v>
      </c>
      <c r="I68" s="111">
        <f t="shared" si="9"/>
        <v>0</v>
      </c>
      <c r="J68" s="111">
        <f t="shared" si="10"/>
        <v>0</v>
      </c>
      <c r="K68" s="111">
        <f t="shared" si="11"/>
        <v>0</v>
      </c>
      <c r="L68" s="111">
        <f t="shared" si="12"/>
        <v>0</v>
      </c>
      <c r="M68" s="111">
        <f t="shared" si="13"/>
        <v>0</v>
      </c>
      <c r="N68" s="111">
        <f t="shared" si="14"/>
        <v>0</v>
      </c>
      <c r="O68" s="111">
        <f t="shared" si="15"/>
        <v>0</v>
      </c>
      <c r="P68" s="111">
        <f t="shared" si="16"/>
        <v>0</v>
      </c>
      <c r="Q68" s="111">
        <f t="shared" si="17"/>
        <v>0</v>
      </c>
      <c r="R68" s="111">
        <f t="shared" si="18"/>
        <v>0</v>
      </c>
      <c r="S68" s="111">
        <f t="shared" si="19"/>
        <v>0</v>
      </c>
      <c r="T68" s="111">
        <f t="shared" si="20"/>
        <v>0</v>
      </c>
      <c r="U68" s="111">
        <v>3</v>
      </c>
      <c r="V68" s="115"/>
      <c r="W68" s="125"/>
    </row>
    <row r="69" spans="1:23" s="12" customFormat="1" ht="75" customHeight="1" x14ac:dyDescent="0.2">
      <c r="A69" s="106"/>
      <c r="B69" s="114"/>
      <c r="C69" s="107" t="s">
        <v>103</v>
      </c>
      <c r="D69" s="108" t="s">
        <v>155</v>
      </c>
      <c r="E69" s="109"/>
      <c r="F69" s="110" t="s">
        <v>104</v>
      </c>
      <c r="G69" s="110" t="s">
        <v>104</v>
      </c>
      <c r="H69" s="110" t="s">
        <v>104</v>
      </c>
      <c r="I69" s="111">
        <f t="shared" ref="I69:I132" si="21">COUNTIFS(C69:C69,"=High",F69:F69,"=YES-Fully meets")</f>
        <v>0</v>
      </c>
      <c r="J69" s="111">
        <f t="shared" ref="J69:J132" si="22">COUNTIFS(C69:C69,"=High",F69:F69,"=YES-Partially meets")</f>
        <v>0</v>
      </c>
      <c r="K69" s="111">
        <f t="shared" ref="K69:K132" si="23">COUNTIFS(C69:C69,"=High",F69:F69,"=NO-Does not meet")</f>
        <v>0</v>
      </c>
      <c r="L69" s="111">
        <f t="shared" ref="L69:L132" si="24">COUNTIFS(C69:C69,"=Medium",F69:F69,"=YES-Fully meets")</f>
        <v>0</v>
      </c>
      <c r="M69" s="111">
        <f t="shared" ref="M69:M132" si="25">COUNTIFS(C69:C69,"=Medium",F69:F69,"=YES-Partially meets")</f>
        <v>0</v>
      </c>
      <c r="N69" s="111">
        <f t="shared" ref="N69:N132" si="26">COUNTIFS(C69:C69,"=Medium",F69:F69,"=NO-Does not meet")</f>
        <v>0</v>
      </c>
      <c r="O69" s="111">
        <f t="shared" ref="O69:O132" si="27">COUNTIFS(C69:C69,"=Low",F69:F69,"=YES-Fully meets")</f>
        <v>0</v>
      </c>
      <c r="P69" s="111">
        <f t="shared" ref="P69:P132" si="28">COUNTIFS(C69:C69,"=Low",F69:F69,"=YES-Partially meets")</f>
        <v>0</v>
      </c>
      <c r="Q69" s="111">
        <f t="shared" ref="Q69:Q132" si="29">COUNTIFS(C69:C69,"=Low",F69:F69,"=NO-Does not meet")</f>
        <v>0</v>
      </c>
      <c r="R69" s="111">
        <f t="shared" ref="R69:R132" si="30">+($I69*$I$2)+($J69*$J$2)+(K69*$K$2)+(L69*$L$2)+(M69*$M$2)+(N69*$N$2)+(O69*$O$2)+(P69*$P$2)+(Q69*$Q$2)</f>
        <v>0</v>
      </c>
      <c r="S69" s="111">
        <f t="shared" ref="S69:S132" si="31">IF($G69="Production",1,IF($G69="Development",0.25,0))</f>
        <v>0</v>
      </c>
      <c r="T69" s="111">
        <f t="shared" ref="T69:T132" si="32">+R69*S69</f>
        <v>0</v>
      </c>
      <c r="U69" s="111">
        <v>3</v>
      </c>
      <c r="V69" s="115"/>
      <c r="W69" s="125"/>
    </row>
    <row r="70" spans="1:23" s="12" customFormat="1" ht="75" customHeight="1" x14ac:dyDescent="0.2">
      <c r="A70" s="106"/>
      <c r="B70" s="114"/>
      <c r="C70" s="107" t="s">
        <v>103</v>
      </c>
      <c r="D70" s="108" t="s">
        <v>155</v>
      </c>
      <c r="E70" s="109"/>
      <c r="F70" s="110" t="s">
        <v>104</v>
      </c>
      <c r="G70" s="110" t="s">
        <v>104</v>
      </c>
      <c r="H70" s="110" t="s">
        <v>104</v>
      </c>
      <c r="I70" s="111">
        <f t="shared" si="21"/>
        <v>0</v>
      </c>
      <c r="J70" s="111">
        <f t="shared" si="22"/>
        <v>0</v>
      </c>
      <c r="K70" s="111">
        <f t="shared" si="23"/>
        <v>0</v>
      </c>
      <c r="L70" s="111">
        <f t="shared" si="24"/>
        <v>0</v>
      </c>
      <c r="M70" s="111">
        <f t="shared" si="25"/>
        <v>0</v>
      </c>
      <c r="N70" s="111">
        <f t="shared" si="26"/>
        <v>0</v>
      </c>
      <c r="O70" s="111">
        <f t="shared" si="27"/>
        <v>0</v>
      </c>
      <c r="P70" s="111">
        <f t="shared" si="28"/>
        <v>0</v>
      </c>
      <c r="Q70" s="111">
        <f t="shared" si="29"/>
        <v>0</v>
      </c>
      <c r="R70" s="111">
        <f t="shared" si="30"/>
        <v>0</v>
      </c>
      <c r="S70" s="111">
        <f t="shared" si="31"/>
        <v>0</v>
      </c>
      <c r="T70" s="111">
        <f t="shared" si="32"/>
        <v>0</v>
      </c>
      <c r="U70" s="111">
        <v>3</v>
      </c>
      <c r="V70" s="115"/>
      <c r="W70" s="125"/>
    </row>
    <row r="71" spans="1:23" s="12" customFormat="1" ht="75" customHeight="1" x14ac:dyDescent="0.2">
      <c r="A71" s="106"/>
      <c r="B71" s="114"/>
      <c r="C71" s="107" t="s">
        <v>103</v>
      </c>
      <c r="D71" s="108" t="s">
        <v>155</v>
      </c>
      <c r="E71" s="109"/>
      <c r="F71" s="110" t="s">
        <v>104</v>
      </c>
      <c r="G71" s="110" t="s">
        <v>104</v>
      </c>
      <c r="H71" s="110" t="s">
        <v>104</v>
      </c>
      <c r="I71" s="111">
        <f t="shared" si="21"/>
        <v>0</v>
      </c>
      <c r="J71" s="111">
        <f t="shared" si="22"/>
        <v>0</v>
      </c>
      <c r="K71" s="111">
        <f t="shared" si="23"/>
        <v>0</v>
      </c>
      <c r="L71" s="111">
        <f t="shared" si="24"/>
        <v>0</v>
      </c>
      <c r="M71" s="111">
        <f t="shared" si="25"/>
        <v>0</v>
      </c>
      <c r="N71" s="111">
        <f t="shared" si="26"/>
        <v>0</v>
      </c>
      <c r="O71" s="111">
        <f t="shared" si="27"/>
        <v>0</v>
      </c>
      <c r="P71" s="111">
        <f t="shared" si="28"/>
        <v>0</v>
      </c>
      <c r="Q71" s="111">
        <f t="shared" si="29"/>
        <v>0</v>
      </c>
      <c r="R71" s="111">
        <f t="shared" si="30"/>
        <v>0</v>
      </c>
      <c r="S71" s="111">
        <f t="shared" si="31"/>
        <v>0</v>
      </c>
      <c r="T71" s="111">
        <f t="shared" si="32"/>
        <v>0</v>
      </c>
      <c r="U71" s="111">
        <v>3</v>
      </c>
      <c r="V71" s="115"/>
      <c r="W71" s="125"/>
    </row>
    <row r="72" spans="1:23" s="12" customFormat="1" ht="75" customHeight="1" x14ac:dyDescent="0.2">
      <c r="A72" s="106"/>
      <c r="B72" s="114"/>
      <c r="C72" s="107" t="s">
        <v>103</v>
      </c>
      <c r="D72" s="108" t="s">
        <v>155</v>
      </c>
      <c r="E72" s="109"/>
      <c r="F72" s="110" t="s">
        <v>104</v>
      </c>
      <c r="G72" s="110" t="s">
        <v>104</v>
      </c>
      <c r="H72" s="110" t="s">
        <v>104</v>
      </c>
      <c r="I72" s="111">
        <f t="shared" si="21"/>
        <v>0</v>
      </c>
      <c r="J72" s="111">
        <f t="shared" si="22"/>
        <v>0</v>
      </c>
      <c r="K72" s="111">
        <f t="shared" si="23"/>
        <v>0</v>
      </c>
      <c r="L72" s="111">
        <f t="shared" si="24"/>
        <v>0</v>
      </c>
      <c r="M72" s="111">
        <f t="shared" si="25"/>
        <v>0</v>
      </c>
      <c r="N72" s="111">
        <f t="shared" si="26"/>
        <v>0</v>
      </c>
      <c r="O72" s="111">
        <f t="shared" si="27"/>
        <v>0</v>
      </c>
      <c r="P72" s="111">
        <f t="shared" si="28"/>
        <v>0</v>
      </c>
      <c r="Q72" s="111">
        <f t="shared" si="29"/>
        <v>0</v>
      </c>
      <c r="R72" s="111">
        <f t="shared" si="30"/>
        <v>0</v>
      </c>
      <c r="S72" s="111">
        <f t="shared" si="31"/>
        <v>0</v>
      </c>
      <c r="T72" s="111">
        <f t="shared" si="32"/>
        <v>0</v>
      </c>
      <c r="U72" s="111">
        <v>3</v>
      </c>
      <c r="V72" s="115"/>
      <c r="W72" s="125"/>
    </row>
    <row r="73" spans="1:23" s="12" customFormat="1" ht="75" customHeight="1" x14ac:dyDescent="0.2">
      <c r="A73" s="106"/>
      <c r="B73" s="114"/>
      <c r="C73" s="107" t="s">
        <v>103</v>
      </c>
      <c r="D73" s="108" t="s">
        <v>155</v>
      </c>
      <c r="E73" s="109"/>
      <c r="F73" s="110" t="s">
        <v>104</v>
      </c>
      <c r="G73" s="110" t="s">
        <v>104</v>
      </c>
      <c r="H73" s="110" t="s">
        <v>104</v>
      </c>
      <c r="I73" s="111">
        <f t="shared" si="21"/>
        <v>0</v>
      </c>
      <c r="J73" s="111">
        <f t="shared" si="22"/>
        <v>0</v>
      </c>
      <c r="K73" s="111">
        <f t="shared" si="23"/>
        <v>0</v>
      </c>
      <c r="L73" s="111">
        <f t="shared" si="24"/>
        <v>0</v>
      </c>
      <c r="M73" s="111">
        <f t="shared" si="25"/>
        <v>0</v>
      </c>
      <c r="N73" s="111">
        <f t="shared" si="26"/>
        <v>0</v>
      </c>
      <c r="O73" s="111">
        <f t="shared" si="27"/>
        <v>0</v>
      </c>
      <c r="P73" s="111">
        <f t="shared" si="28"/>
        <v>0</v>
      </c>
      <c r="Q73" s="111">
        <f t="shared" si="29"/>
        <v>0</v>
      </c>
      <c r="R73" s="111">
        <f t="shared" si="30"/>
        <v>0</v>
      </c>
      <c r="S73" s="111">
        <f t="shared" si="31"/>
        <v>0</v>
      </c>
      <c r="T73" s="111">
        <f t="shared" si="32"/>
        <v>0</v>
      </c>
      <c r="U73" s="111">
        <v>3</v>
      </c>
      <c r="V73" s="115"/>
      <c r="W73" s="125"/>
    </row>
    <row r="74" spans="1:23" s="12" customFormat="1" ht="75" customHeight="1" x14ac:dyDescent="0.2">
      <c r="A74" s="106"/>
      <c r="B74" s="114"/>
      <c r="C74" s="107" t="s">
        <v>103</v>
      </c>
      <c r="D74" s="108" t="s">
        <v>155</v>
      </c>
      <c r="E74" s="109"/>
      <c r="F74" s="110" t="s">
        <v>104</v>
      </c>
      <c r="G74" s="110" t="s">
        <v>104</v>
      </c>
      <c r="H74" s="110" t="s">
        <v>104</v>
      </c>
      <c r="I74" s="111">
        <f t="shared" si="21"/>
        <v>0</v>
      </c>
      <c r="J74" s="111">
        <f t="shared" si="22"/>
        <v>0</v>
      </c>
      <c r="K74" s="111">
        <f t="shared" si="23"/>
        <v>0</v>
      </c>
      <c r="L74" s="111">
        <f t="shared" si="24"/>
        <v>0</v>
      </c>
      <c r="M74" s="111">
        <f t="shared" si="25"/>
        <v>0</v>
      </c>
      <c r="N74" s="111">
        <f t="shared" si="26"/>
        <v>0</v>
      </c>
      <c r="O74" s="111">
        <f t="shared" si="27"/>
        <v>0</v>
      </c>
      <c r="P74" s="111">
        <f t="shared" si="28"/>
        <v>0</v>
      </c>
      <c r="Q74" s="111">
        <f t="shared" si="29"/>
        <v>0</v>
      </c>
      <c r="R74" s="111">
        <f t="shared" si="30"/>
        <v>0</v>
      </c>
      <c r="S74" s="111">
        <f t="shared" si="31"/>
        <v>0</v>
      </c>
      <c r="T74" s="111">
        <f t="shared" si="32"/>
        <v>0</v>
      </c>
      <c r="U74" s="111">
        <v>3</v>
      </c>
      <c r="V74" s="115"/>
      <c r="W74" s="125"/>
    </row>
    <row r="75" spans="1:23" s="12" customFormat="1" ht="75" customHeight="1" x14ac:dyDescent="0.2">
      <c r="A75" s="106"/>
      <c r="B75" s="114"/>
      <c r="C75" s="107" t="s">
        <v>103</v>
      </c>
      <c r="D75" s="108" t="s">
        <v>155</v>
      </c>
      <c r="E75" s="109"/>
      <c r="F75" s="110" t="s">
        <v>104</v>
      </c>
      <c r="G75" s="110" t="s">
        <v>104</v>
      </c>
      <c r="H75" s="110" t="s">
        <v>104</v>
      </c>
      <c r="I75" s="111">
        <f t="shared" si="21"/>
        <v>0</v>
      </c>
      <c r="J75" s="111">
        <f t="shared" si="22"/>
        <v>0</v>
      </c>
      <c r="K75" s="111">
        <f t="shared" si="23"/>
        <v>0</v>
      </c>
      <c r="L75" s="111">
        <f t="shared" si="24"/>
        <v>0</v>
      </c>
      <c r="M75" s="111">
        <f t="shared" si="25"/>
        <v>0</v>
      </c>
      <c r="N75" s="111">
        <f t="shared" si="26"/>
        <v>0</v>
      </c>
      <c r="O75" s="111">
        <f t="shared" si="27"/>
        <v>0</v>
      </c>
      <c r="P75" s="111">
        <f t="shared" si="28"/>
        <v>0</v>
      </c>
      <c r="Q75" s="111">
        <f t="shared" si="29"/>
        <v>0</v>
      </c>
      <c r="R75" s="111">
        <f t="shared" si="30"/>
        <v>0</v>
      </c>
      <c r="S75" s="111">
        <f t="shared" si="31"/>
        <v>0</v>
      </c>
      <c r="T75" s="111">
        <f t="shared" si="32"/>
        <v>0</v>
      </c>
      <c r="U75" s="111">
        <v>3</v>
      </c>
      <c r="V75" s="115"/>
      <c r="W75" s="125"/>
    </row>
    <row r="76" spans="1:23" s="12" customFormat="1" ht="75" customHeight="1" x14ac:dyDescent="0.2">
      <c r="A76" s="106"/>
      <c r="B76" s="114"/>
      <c r="C76" s="107" t="s">
        <v>103</v>
      </c>
      <c r="D76" s="108" t="s">
        <v>155</v>
      </c>
      <c r="E76" s="109"/>
      <c r="F76" s="110" t="s">
        <v>104</v>
      </c>
      <c r="G76" s="110" t="s">
        <v>104</v>
      </c>
      <c r="H76" s="110" t="s">
        <v>104</v>
      </c>
      <c r="I76" s="111">
        <f t="shared" si="21"/>
        <v>0</v>
      </c>
      <c r="J76" s="111">
        <f t="shared" si="22"/>
        <v>0</v>
      </c>
      <c r="K76" s="111">
        <f t="shared" si="23"/>
        <v>0</v>
      </c>
      <c r="L76" s="111">
        <f t="shared" si="24"/>
        <v>0</v>
      </c>
      <c r="M76" s="111">
        <f t="shared" si="25"/>
        <v>0</v>
      </c>
      <c r="N76" s="111">
        <f t="shared" si="26"/>
        <v>0</v>
      </c>
      <c r="O76" s="111">
        <f t="shared" si="27"/>
        <v>0</v>
      </c>
      <c r="P76" s="111">
        <f t="shared" si="28"/>
        <v>0</v>
      </c>
      <c r="Q76" s="111">
        <f t="shared" si="29"/>
        <v>0</v>
      </c>
      <c r="R76" s="111">
        <f t="shared" si="30"/>
        <v>0</v>
      </c>
      <c r="S76" s="111">
        <f t="shared" si="31"/>
        <v>0</v>
      </c>
      <c r="T76" s="111">
        <f t="shared" si="32"/>
        <v>0</v>
      </c>
      <c r="U76" s="111">
        <v>3</v>
      </c>
      <c r="V76" s="115"/>
      <c r="W76" s="125"/>
    </row>
    <row r="77" spans="1:23" s="12" customFormat="1" ht="75" customHeight="1" x14ac:dyDescent="0.2">
      <c r="A77" s="106"/>
      <c r="B77" s="114"/>
      <c r="C77" s="107" t="s">
        <v>103</v>
      </c>
      <c r="D77" s="108" t="s">
        <v>155</v>
      </c>
      <c r="E77" s="109"/>
      <c r="F77" s="110" t="s">
        <v>104</v>
      </c>
      <c r="G77" s="110" t="s">
        <v>104</v>
      </c>
      <c r="H77" s="110" t="s">
        <v>104</v>
      </c>
      <c r="I77" s="111">
        <f t="shared" si="21"/>
        <v>0</v>
      </c>
      <c r="J77" s="111">
        <f t="shared" si="22"/>
        <v>0</v>
      </c>
      <c r="K77" s="111">
        <f t="shared" si="23"/>
        <v>0</v>
      </c>
      <c r="L77" s="111">
        <f t="shared" si="24"/>
        <v>0</v>
      </c>
      <c r="M77" s="111">
        <f t="shared" si="25"/>
        <v>0</v>
      </c>
      <c r="N77" s="111">
        <f t="shared" si="26"/>
        <v>0</v>
      </c>
      <c r="O77" s="111">
        <f t="shared" si="27"/>
        <v>0</v>
      </c>
      <c r="P77" s="111">
        <f t="shared" si="28"/>
        <v>0</v>
      </c>
      <c r="Q77" s="111">
        <f t="shared" si="29"/>
        <v>0</v>
      </c>
      <c r="R77" s="111">
        <f t="shared" si="30"/>
        <v>0</v>
      </c>
      <c r="S77" s="111">
        <f t="shared" si="31"/>
        <v>0</v>
      </c>
      <c r="T77" s="111">
        <f t="shared" si="32"/>
        <v>0</v>
      </c>
      <c r="U77" s="111">
        <v>3</v>
      </c>
      <c r="V77" s="115"/>
      <c r="W77" s="125"/>
    </row>
    <row r="78" spans="1:23" s="12" customFormat="1" ht="75" customHeight="1" x14ac:dyDescent="0.2">
      <c r="A78" s="106"/>
      <c r="B78" s="114"/>
      <c r="C78" s="107" t="s">
        <v>103</v>
      </c>
      <c r="D78" s="108" t="s">
        <v>155</v>
      </c>
      <c r="E78" s="109"/>
      <c r="F78" s="110" t="s">
        <v>104</v>
      </c>
      <c r="G78" s="110" t="s">
        <v>104</v>
      </c>
      <c r="H78" s="110" t="s">
        <v>104</v>
      </c>
      <c r="I78" s="111">
        <f t="shared" si="21"/>
        <v>0</v>
      </c>
      <c r="J78" s="111">
        <f t="shared" si="22"/>
        <v>0</v>
      </c>
      <c r="K78" s="111">
        <f t="shared" si="23"/>
        <v>0</v>
      </c>
      <c r="L78" s="111">
        <f t="shared" si="24"/>
        <v>0</v>
      </c>
      <c r="M78" s="111">
        <f t="shared" si="25"/>
        <v>0</v>
      </c>
      <c r="N78" s="111">
        <f t="shared" si="26"/>
        <v>0</v>
      </c>
      <c r="O78" s="111">
        <f t="shared" si="27"/>
        <v>0</v>
      </c>
      <c r="P78" s="111">
        <f t="shared" si="28"/>
        <v>0</v>
      </c>
      <c r="Q78" s="111">
        <f t="shared" si="29"/>
        <v>0</v>
      </c>
      <c r="R78" s="111">
        <f t="shared" si="30"/>
        <v>0</v>
      </c>
      <c r="S78" s="111">
        <f t="shared" si="31"/>
        <v>0</v>
      </c>
      <c r="T78" s="111">
        <f t="shared" si="32"/>
        <v>0</v>
      </c>
      <c r="U78" s="111">
        <v>3</v>
      </c>
      <c r="V78" s="115"/>
      <c r="W78" s="125"/>
    </row>
    <row r="79" spans="1:23" s="12" customFormat="1" ht="75" customHeight="1" x14ac:dyDescent="0.2">
      <c r="A79" s="106"/>
      <c r="B79" s="114"/>
      <c r="C79" s="107" t="s">
        <v>103</v>
      </c>
      <c r="D79" s="108" t="s">
        <v>155</v>
      </c>
      <c r="E79" s="109"/>
      <c r="F79" s="110" t="s">
        <v>104</v>
      </c>
      <c r="G79" s="110" t="s">
        <v>104</v>
      </c>
      <c r="H79" s="110" t="s">
        <v>104</v>
      </c>
      <c r="I79" s="111">
        <f t="shared" si="21"/>
        <v>0</v>
      </c>
      <c r="J79" s="111">
        <f t="shared" si="22"/>
        <v>0</v>
      </c>
      <c r="K79" s="111">
        <f t="shared" si="23"/>
        <v>0</v>
      </c>
      <c r="L79" s="111">
        <f t="shared" si="24"/>
        <v>0</v>
      </c>
      <c r="M79" s="111">
        <f t="shared" si="25"/>
        <v>0</v>
      </c>
      <c r="N79" s="111">
        <f t="shared" si="26"/>
        <v>0</v>
      </c>
      <c r="O79" s="111">
        <f t="shared" si="27"/>
        <v>0</v>
      </c>
      <c r="P79" s="111">
        <f t="shared" si="28"/>
        <v>0</v>
      </c>
      <c r="Q79" s="111">
        <f t="shared" si="29"/>
        <v>0</v>
      </c>
      <c r="R79" s="111">
        <f t="shared" si="30"/>
        <v>0</v>
      </c>
      <c r="S79" s="111">
        <f t="shared" si="31"/>
        <v>0</v>
      </c>
      <c r="T79" s="111">
        <f t="shared" si="32"/>
        <v>0</v>
      </c>
      <c r="U79" s="111">
        <v>3</v>
      </c>
      <c r="V79" s="115"/>
      <c r="W79" s="125"/>
    </row>
    <row r="80" spans="1:23" s="12" customFormat="1" ht="75" customHeight="1" x14ac:dyDescent="0.2">
      <c r="A80" s="106"/>
      <c r="B80" s="114"/>
      <c r="C80" s="107" t="s">
        <v>103</v>
      </c>
      <c r="D80" s="108" t="s">
        <v>155</v>
      </c>
      <c r="E80" s="109"/>
      <c r="F80" s="110" t="s">
        <v>104</v>
      </c>
      <c r="G80" s="110" t="s">
        <v>104</v>
      </c>
      <c r="H80" s="110" t="s">
        <v>104</v>
      </c>
      <c r="I80" s="111">
        <f t="shared" si="21"/>
        <v>0</v>
      </c>
      <c r="J80" s="111">
        <f t="shared" si="22"/>
        <v>0</v>
      </c>
      <c r="K80" s="111">
        <f t="shared" si="23"/>
        <v>0</v>
      </c>
      <c r="L80" s="111">
        <f t="shared" si="24"/>
        <v>0</v>
      </c>
      <c r="M80" s="111">
        <f t="shared" si="25"/>
        <v>0</v>
      </c>
      <c r="N80" s="111">
        <f t="shared" si="26"/>
        <v>0</v>
      </c>
      <c r="O80" s="111">
        <f t="shared" si="27"/>
        <v>0</v>
      </c>
      <c r="P80" s="111">
        <f t="shared" si="28"/>
        <v>0</v>
      </c>
      <c r="Q80" s="111">
        <f t="shared" si="29"/>
        <v>0</v>
      </c>
      <c r="R80" s="111">
        <f t="shared" si="30"/>
        <v>0</v>
      </c>
      <c r="S80" s="111">
        <f t="shared" si="31"/>
        <v>0</v>
      </c>
      <c r="T80" s="111">
        <f t="shared" si="32"/>
        <v>0</v>
      </c>
      <c r="U80" s="111">
        <v>3</v>
      </c>
      <c r="V80" s="115"/>
      <c r="W80" s="125"/>
    </row>
    <row r="81" spans="1:23" s="12" customFormat="1" ht="75" customHeight="1" x14ac:dyDescent="0.2">
      <c r="A81" s="106"/>
      <c r="B81" s="114"/>
      <c r="C81" s="107" t="s">
        <v>103</v>
      </c>
      <c r="D81" s="108" t="s">
        <v>155</v>
      </c>
      <c r="E81" s="109"/>
      <c r="F81" s="110" t="s">
        <v>104</v>
      </c>
      <c r="G81" s="110" t="s">
        <v>104</v>
      </c>
      <c r="H81" s="110" t="s">
        <v>104</v>
      </c>
      <c r="I81" s="111">
        <f t="shared" si="21"/>
        <v>0</v>
      </c>
      <c r="J81" s="111">
        <f t="shared" si="22"/>
        <v>0</v>
      </c>
      <c r="K81" s="111">
        <f t="shared" si="23"/>
        <v>0</v>
      </c>
      <c r="L81" s="111">
        <f t="shared" si="24"/>
        <v>0</v>
      </c>
      <c r="M81" s="111">
        <f t="shared" si="25"/>
        <v>0</v>
      </c>
      <c r="N81" s="111">
        <f t="shared" si="26"/>
        <v>0</v>
      </c>
      <c r="O81" s="111">
        <f t="shared" si="27"/>
        <v>0</v>
      </c>
      <c r="P81" s="111">
        <f t="shared" si="28"/>
        <v>0</v>
      </c>
      <c r="Q81" s="111">
        <f t="shared" si="29"/>
        <v>0</v>
      </c>
      <c r="R81" s="111">
        <f t="shared" si="30"/>
        <v>0</v>
      </c>
      <c r="S81" s="111">
        <f t="shared" si="31"/>
        <v>0</v>
      </c>
      <c r="T81" s="111">
        <f t="shared" si="32"/>
        <v>0</v>
      </c>
      <c r="U81" s="111">
        <v>3</v>
      </c>
      <c r="V81" s="115"/>
      <c r="W81" s="125"/>
    </row>
    <row r="82" spans="1:23" s="12" customFormat="1" ht="75" customHeight="1" x14ac:dyDescent="0.2">
      <c r="A82" s="106"/>
      <c r="B82" s="114"/>
      <c r="C82" s="107" t="s">
        <v>103</v>
      </c>
      <c r="D82" s="108" t="s">
        <v>155</v>
      </c>
      <c r="E82" s="109"/>
      <c r="F82" s="110" t="s">
        <v>104</v>
      </c>
      <c r="G82" s="110" t="s">
        <v>104</v>
      </c>
      <c r="H82" s="110" t="s">
        <v>104</v>
      </c>
      <c r="I82" s="111">
        <f t="shared" si="21"/>
        <v>0</v>
      </c>
      <c r="J82" s="111">
        <f t="shared" si="22"/>
        <v>0</v>
      </c>
      <c r="K82" s="111">
        <f t="shared" si="23"/>
        <v>0</v>
      </c>
      <c r="L82" s="111">
        <f t="shared" si="24"/>
        <v>0</v>
      </c>
      <c r="M82" s="111">
        <f t="shared" si="25"/>
        <v>0</v>
      </c>
      <c r="N82" s="111">
        <f t="shared" si="26"/>
        <v>0</v>
      </c>
      <c r="O82" s="111">
        <f t="shared" si="27"/>
        <v>0</v>
      </c>
      <c r="P82" s="111">
        <f t="shared" si="28"/>
        <v>0</v>
      </c>
      <c r="Q82" s="111">
        <f t="shared" si="29"/>
        <v>0</v>
      </c>
      <c r="R82" s="111">
        <f t="shared" si="30"/>
        <v>0</v>
      </c>
      <c r="S82" s="111">
        <f t="shared" si="31"/>
        <v>0</v>
      </c>
      <c r="T82" s="111">
        <f t="shared" si="32"/>
        <v>0</v>
      </c>
      <c r="U82" s="111">
        <v>3</v>
      </c>
      <c r="V82" s="115"/>
      <c r="W82" s="125"/>
    </row>
    <row r="83" spans="1:23" s="12" customFormat="1" ht="75" customHeight="1" x14ac:dyDescent="0.2">
      <c r="A83" s="106"/>
      <c r="B83" s="114"/>
      <c r="C83" s="107" t="s">
        <v>103</v>
      </c>
      <c r="D83" s="108" t="s">
        <v>155</v>
      </c>
      <c r="E83" s="109"/>
      <c r="F83" s="110" t="s">
        <v>104</v>
      </c>
      <c r="G83" s="110" t="s">
        <v>104</v>
      </c>
      <c r="H83" s="110" t="s">
        <v>104</v>
      </c>
      <c r="I83" s="111">
        <f t="shared" si="21"/>
        <v>0</v>
      </c>
      <c r="J83" s="111">
        <f t="shared" si="22"/>
        <v>0</v>
      </c>
      <c r="K83" s="111">
        <f t="shared" si="23"/>
        <v>0</v>
      </c>
      <c r="L83" s="111">
        <f t="shared" si="24"/>
        <v>0</v>
      </c>
      <c r="M83" s="111">
        <f t="shared" si="25"/>
        <v>0</v>
      </c>
      <c r="N83" s="111">
        <f t="shared" si="26"/>
        <v>0</v>
      </c>
      <c r="O83" s="111">
        <f t="shared" si="27"/>
        <v>0</v>
      </c>
      <c r="P83" s="111">
        <f t="shared" si="28"/>
        <v>0</v>
      </c>
      <c r="Q83" s="111">
        <f t="shared" si="29"/>
        <v>0</v>
      </c>
      <c r="R83" s="111">
        <f t="shared" si="30"/>
        <v>0</v>
      </c>
      <c r="S83" s="111">
        <f t="shared" si="31"/>
        <v>0</v>
      </c>
      <c r="T83" s="111">
        <f t="shared" si="32"/>
        <v>0</v>
      </c>
      <c r="U83" s="111">
        <v>3</v>
      </c>
      <c r="V83" s="115"/>
      <c r="W83" s="125"/>
    </row>
    <row r="84" spans="1:23" s="12" customFormat="1" ht="75" customHeight="1" x14ac:dyDescent="0.2">
      <c r="A84" s="106"/>
      <c r="B84" s="114"/>
      <c r="C84" s="107" t="s">
        <v>103</v>
      </c>
      <c r="D84" s="108" t="s">
        <v>155</v>
      </c>
      <c r="E84" s="109"/>
      <c r="F84" s="110" t="s">
        <v>104</v>
      </c>
      <c r="G84" s="110" t="s">
        <v>104</v>
      </c>
      <c r="H84" s="110" t="s">
        <v>104</v>
      </c>
      <c r="I84" s="111">
        <f t="shared" si="21"/>
        <v>0</v>
      </c>
      <c r="J84" s="111">
        <f t="shared" si="22"/>
        <v>0</v>
      </c>
      <c r="K84" s="111">
        <f t="shared" si="23"/>
        <v>0</v>
      </c>
      <c r="L84" s="111">
        <f t="shared" si="24"/>
        <v>0</v>
      </c>
      <c r="M84" s="111">
        <f t="shared" si="25"/>
        <v>0</v>
      </c>
      <c r="N84" s="111">
        <f t="shared" si="26"/>
        <v>0</v>
      </c>
      <c r="O84" s="111">
        <f t="shared" si="27"/>
        <v>0</v>
      </c>
      <c r="P84" s="111">
        <f t="shared" si="28"/>
        <v>0</v>
      </c>
      <c r="Q84" s="111">
        <f t="shared" si="29"/>
        <v>0</v>
      </c>
      <c r="R84" s="111">
        <f t="shared" si="30"/>
        <v>0</v>
      </c>
      <c r="S84" s="111">
        <f t="shared" si="31"/>
        <v>0</v>
      </c>
      <c r="T84" s="111">
        <f t="shared" si="32"/>
        <v>0</v>
      </c>
      <c r="U84" s="111">
        <v>3</v>
      </c>
      <c r="V84" s="115"/>
      <c r="W84" s="125"/>
    </row>
    <row r="85" spans="1:23" s="12" customFormat="1" ht="75" customHeight="1" x14ac:dyDescent="0.2">
      <c r="A85" s="106"/>
      <c r="B85" s="114"/>
      <c r="C85" s="107" t="s">
        <v>103</v>
      </c>
      <c r="D85" s="108" t="s">
        <v>155</v>
      </c>
      <c r="E85" s="109"/>
      <c r="F85" s="110" t="s">
        <v>104</v>
      </c>
      <c r="G85" s="110" t="s">
        <v>104</v>
      </c>
      <c r="H85" s="110" t="s">
        <v>104</v>
      </c>
      <c r="I85" s="111">
        <f t="shared" si="21"/>
        <v>0</v>
      </c>
      <c r="J85" s="111">
        <f t="shared" si="22"/>
        <v>0</v>
      </c>
      <c r="K85" s="111">
        <f t="shared" si="23"/>
        <v>0</v>
      </c>
      <c r="L85" s="111">
        <f t="shared" si="24"/>
        <v>0</v>
      </c>
      <c r="M85" s="111">
        <f t="shared" si="25"/>
        <v>0</v>
      </c>
      <c r="N85" s="111">
        <f t="shared" si="26"/>
        <v>0</v>
      </c>
      <c r="O85" s="111">
        <f t="shared" si="27"/>
        <v>0</v>
      </c>
      <c r="P85" s="111">
        <f t="shared" si="28"/>
        <v>0</v>
      </c>
      <c r="Q85" s="111">
        <f t="shared" si="29"/>
        <v>0</v>
      </c>
      <c r="R85" s="111">
        <f t="shared" si="30"/>
        <v>0</v>
      </c>
      <c r="S85" s="111">
        <f t="shared" si="31"/>
        <v>0</v>
      </c>
      <c r="T85" s="111">
        <f t="shared" si="32"/>
        <v>0</v>
      </c>
      <c r="U85" s="111">
        <v>3</v>
      </c>
      <c r="V85" s="115"/>
      <c r="W85" s="125"/>
    </row>
    <row r="86" spans="1:23" s="12" customFormat="1" ht="75" customHeight="1" x14ac:dyDescent="0.2">
      <c r="A86" s="106"/>
      <c r="B86" s="114"/>
      <c r="C86" s="107" t="s">
        <v>103</v>
      </c>
      <c r="D86" s="108" t="s">
        <v>155</v>
      </c>
      <c r="E86" s="109"/>
      <c r="F86" s="110" t="s">
        <v>104</v>
      </c>
      <c r="G86" s="110" t="s">
        <v>104</v>
      </c>
      <c r="H86" s="110" t="s">
        <v>104</v>
      </c>
      <c r="I86" s="111">
        <f t="shared" si="21"/>
        <v>0</v>
      </c>
      <c r="J86" s="111">
        <f t="shared" si="22"/>
        <v>0</v>
      </c>
      <c r="K86" s="111">
        <f t="shared" si="23"/>
        <v>0</v>
      </c>
      <c r="L86" s="111">
        <f t="shared" si="24"/>
        <v>0</v>
      </c>
      <c r="M86" s="111">
        <f t="shared" si="25"/>
        <v>0</v>
      </c>
      <c r="N86" s="111">
        <f t="shared" si="26"/>
        <v>0</v>
      </c>
      <c r="O86" s="111">
        <f t="shared" si="27"/>
        <v>0</v>
      </c>
      <c r="P86" s="111">
        <f t="shared" si="28"/>
        <v>0</v>
      </c>
      <c r="Q86" s="111">
        <f t="shared" si="29"/>
        <v>0</v>
      </c>
      <c r="R86" s="111">
        <f t="shared" si="30"/>
        <v>0</v>
      </c>
      <c r="S86" s="111">
        <f t="shared" si="31"/>
        <v>0</v>
      </c>
      <c r="T86" s="111">
        <f t="shared" si="32"/>
        <v>0</v>
      </c>
      <c r="U86" s="111">
        <v>3</v>
      </c>
      <c r="V86" s="115"/>
      <c r="W86" s="125"/>
    </row>
    <row r="87" spans="1:23" s="12" customFormat="1" ht="75" customHeight="1" x14ac:dyDescent="0.2">
      <c r="A87" s="106"/>
      <c r="B87" s="114"/>
      <c r="C87" s="107" t="s">
        <v>103</v>
      </c>
      <c r="D87" s="108" t="s">
        <v>155</v>
      </c>
      <c r="E87" s="109"/>
      <c r="F87" s="110" t="s">
        <v>104</v>
      </c>
      <c r="G87" s="110" t="s">
        <v>104</v>
      </c>
      <c r="H87" s="110" t="s">
        <v>104</v>
      </c>
      <c r="I87" s="111">
        <f t="shared" si="21"/>
        <v>0</v>
      </c>
      <c r="J87" s="111">
        <f t="shared" si="22"/>
        <v>0</v>
      </c>
      <c r="K87" s="111">
        <f t="shared" si="23"/>
        <v>0</v>
      </c>
      <c r="L87" s="111">
        <f t="shared" si="24"/>
        <v>0</v>
      </c>
      <c r="M87" s="111">
        <f t="shared" si="25"/>
        <v>0</v>
      </c>
      <c r="N87" s="111">
        <f t="shared" si="26"/>
        <v>0</v>
      </c>
      <c r="O87" s="111">
        <f t="shared" si="27"/>
        <v>0</v>
      </c>
      <c r="P87" s="111">
        <f t="shared" si="28"/>
        <v>0</v>
      </c>
      <c r="Q87" s="111">
        <f t="shared" si="29"/>
        <v>0</v>
      </c>
      <c r="R87" s="111">
        <f t="shared" si="30"/>
        <v>0</v>
      </c>
      <c r="S87" s="111">
        <f t="shared" si="31"/>
        <v>0</v>
      </c>
      <c r="T87" s="111">
        <f t="shared" si="32"/>
        <v>0</v>
      </c>
      <c r="U87" s="111">
        <v>3</v>
      </c>
      <c r="V87" s="115"/>
      <c r="W87" s="125"/>
    </row>
    <row r="88" spans="1:23" s="12" customFormat="1" ht="75" customHeight="1" x14ac:dyDescent="0.2">
      <c r="A88" s="106"/>
      <c r="B88" s="114"/>
      <c r="C88" s="107" t="s">
        <v>103</v>
      </c>
      <c r="D88" s="108" t="s">
        <v>155</v>
      </c>
      <c r="E88" s="109"/>
      <c r="F88" s="110" t="s">
        <v>104</v>
      </c>
      <c r="G88" s="110" t="s">
        <v>104</v>
      </c>
      <c r="H88" s="110" t="s">
        <v>104</v>
      </c>
      <c r="I88" s="111">
        <f t="shared" si="21"/>
        <v>0</v>
      </c>
      <c r="J88" s="111">
        <f t="shared" si="22"/>
        <v>0</v>
      </c>
      <c r="K88" s="111">
        <f t="shared" si="23"/>
        <v>0</v>
      </c>
      <c r="L88" s="111">
        <f t="shared" si="24"/>
        <v>0</v>
      </c>
      <c r="M88" s="111">
        <f t="shared" si="25"/>
        <v>0</v>
      </c>
      <c r="N88" s="111">
        <f t="shared" si="26"/>
        <v>0</v>
      </c>
      <c r="O88" s="111">
        <f t="shared" si="27"/>
        <v>0</v>
      </c>
      <c r="P88" s="111">
        <f t="shared" si="28"/>
        <v>0</v>
      </c>
      <c r="Q88" s="111">
        <f t="shared" si="29"/>
        <v>0</v>
      </c>
      <c r="R88" s="111">
        <f t="shared" si="30"/>
        <v>0</v>
      </c>
      <c r="S88" s="111">
        <f t="shared" si="31"/>
        <v>0</v>
      </c>
      <c r="T88" s="111">
        <f t="shared" si="32"/>
        <v>0</v>
      </c>
      <c r="U88" s="111">
        <v>3</v>
      </c>
      <c r="V88" s="115"/>
      <c r="W88" s="125"/>
    </row>
    <row r="89" spans="1:23" s="12" customFormat="1" ht="75" customHeight="1" x14ac:dyDescent="0.2">
      <c r="A89" s="106"/>
      <c r="B89" s="114"/>
      <c r="C89" s="107" t="s">
        <v>103</v>
      </c>
      <c r="D89" s="108" t="s">
        <v>155</v>
      </c>
      <c r="E89" s="109"/>
      <c r="F89" s="110" t="s">
        <v>104</v>
      </c>
      <c r="G89" s="110" t="s">
        <v>104</v>
      </c>
      <c r="H89" s="110" t="s">
        <v>104</v>
      </c>
      <c r="I89" s="111">
        <f t="shared" si="21"/>
        <v>0</v>
      </c>
      <c r="J89" s="111">
        <f t="shared" si="22"/>
        <v>0</v>
      </c>
      <c r="K89" s="111">
        <f t="shared" si="23"/>
        <v>0</v>
      </c>
      <c r="L89" s="111">
        <f t="shared" si="24"/>
        <v>0</v>
      </c>
      <c r="M89" s="111">
        <f t="shared" si="25"/>
        <v>0</v>
      </c>
      <c r="N89" s="111">
        <f t="shared" si="26"/>
        <v>0</v>
      </c>
      <c r="O89" s="111">
        <f t="shared" si="27"/>
        <v>0</v>
      </c>
      <c r="P89" s="111">
        <f t="shared" si="28"/>
        <v>0</v>
      </c>
      <c r="Q89" s="111">
        <f t="shared" si="29"/>
        <v>0</v>
      </c>
      <c r="R89" s="111">
        <f t="shared" si="30"/>
        <v>0</v>
      </c>
      <c r="S89" s="111">
        <f t="shared" si="31"/>
        <v>0</v>
      </c>
      <c r="T89" s="111">
        <f t="shared" si="32"/>
        <v>0</v>
      </c>
      <c r="U89" s="111">
        <v>3</v>
      </c>
      <c r="V89" s="115"/>
      <c r="W89" s="125"/>
    </row>
    <row r="90" spans="1:23" s="12" customFormat="1" ht="75" customHeight="1" x14ac:dyDescent="0.2">
      <c r="A90" s="106"/>
      <c r="B90" s="114"/>
      <c r="C90" s="107" t="s">
        <v>103</v>
      </c>
      <c r="D90" s="108" t="s">
        <v>155</v>
      </c>
      <c r="E90" s="109"/>
      <c r="F90" s="110" t="s">
        <v>104</v>
      </c>
      <c r="G90" s="110" t="s">
        <v>104</v>
      </c>
      <c r="H90" s="110" t="s">
        <v>104</v>
      </c>
      <c r="I90" s="111">
        <f t="shared" si="21"/>
        <v>0</v>
      </c>
      <c r="J90" s="111">
        <f t="shared" si="22"/>
        <v>0</v>
      </c>
      <c r="K90" s="111">
        <f t="shared" si="23"/>
        <v>0</v>
      </c>
      <c r="L90" s="111">
        <f t="shared" si="24"/>
        <v>0</v>
      </c>
      <c r="M90" s="111">
        <f t="shared" si="25"/>
        <v>0</v>
      </c>
      <c r="N90" s="111">
        <f t="shared" si="26"/>
        <v>0</v>
      </c>
      <c r="O90" s="111">
        <f t="shared" si="27"/>
        <v>0</v>
      </c>
      <c r="P90" s="111">
        <f t="shared" si="28"/>
        <v>0</v>
      </c>
      <c r="Q90" s="111">
        <f t="shared" si="29"/>
        <v>0</v>
      </c>
      <c r="R90" s="111">
        <f t="shared" si="30"/>
        <v>0</v>
      </c>
      <c r="S90" s="111">
        <f t="shared" si="31"/>
        <v>0</v>
      </c>
      <c r="T90" s="111">
        <f t="shared" si="32"/>
        <v>0</v>
      </c>
      <c r="U90" s="111">
        <v>3</v>
      </c>
      <c r="V90" s="115"/>
      <c r="W90" s="125"/>
    </row>
    <row r="91" spans="1:23" s="12" customFormat="1" ht="75" customHeight="1" x14ac:dyDescent="0.2">
      <c r="A91" s="106"/>
      <c r="B91" s="114"/>
      <c r="C91" s="107" t="s">
        <v>103</v>
      </c>
      <c r="D91" s="108" t="s">
        <v>155</v>
      </c>
      <c r="E91" s="109"/>
      <c r="F91" s="110" t="s">
        <v>104</v>
      </c>
      <c r="G91" s="110" t="s">
        <v>104</v>
      </c>
      <c r="H91" s="110" t="s">
        <v>104</v>
      </c>
      <c r="I91" s="111">
        <f t="shared" si="21"/>
        <v>0</v>
      </c>
      <c r="J91" s="111">
        <f t="shared" si="22"/>
        <v>0</v>
      </c>
      <c r="K91" s="111">
        <f t="shared" si="23"/>
        <v>0</v>
      </c>
      <c r="L91" s="111">
        <f t="shared" si="24"/>
        <v>0</v>
      </c>
      <c r="M91" s="111">
        <f t="shared" si="25"/>
        <v>0</v>
      </c>
      <c r="N91" s="111">
        <f t="shared" si="26"/>
        <v>0</v>
      </c>
      <c r="O91" s="111">
        <f t="shared" si="27"/>
        <v>0</v>
      </c>
      <c r="P91" s="111">
        <f t="shared" si="28"/>
        <v>0</v>
      </c>
      <c r="Q91" s="111">
        <f t="shared" si="29"/>
        <v>0</v>
      </c>
      <c r="R91" s="111">
        <f t="shared" si="30"/>
        <v>0</v>
      </c>
      <c r="S91" s="111">
        <f t="shared" si="31"/>
        <v>0</v>
      </c>
      <c r="T91" s="111">
        <f t="shared" si="32"/>
        <v>0</v>
      </c>
      <c r="U91" s="111">
        <v>3</v>
      </c>
      <c r="V91" s="115"/>
      <c r="W91" s="125"/>
    </row>
    <row r="92" spans="1:23" s="12" customFormat="1" ht="75" customHeight="1" x14ac:dyDescent="0.2">
      <c r="A92" s="106"/>
      <c r="B92" s="114"/>
      <c r="C92" s="107" t="s">
        <v>103</v>
      </c>
      <c r="D92" s="108" t="s">
        <v>155</v>
      </c>
      <c r="E92" s="109"/>
      <c r="F92" s="110" t="s">
        <v>104</v>
      </c>
      <c r="G92" s="110" t="s">
        <v>104</v>
      </c>
      <c r="H92" s="110" t="s">
        <v>104</v>
      </c>
      <c r="I92" s="111">
        <f t="shared" si="21"/>
        <v>0</v>
      </c>
      <c r="J92" s="111">
        <f t="shared" si="22"/>
        <v>0</v>
      </c>
      <c r="K92" s="111">
        <f t="shared" si="23"/>
        <v>0</v>
      </c>
      <c r="L92" s="111">
        <f t="shared" si="24"/>
        <v>0</v>
      </c>
      <c r="M92" s="111">
        <f t="shared" si="25"/>
        <v>0</v>
      </c>
      <c r="N92" s="111">
        <f t="shared" si="26"/>
        <v>0</v>
      </c>
      <c r="O92" s="111">
        <f t="shared" si="27"/>
        <v>0</v>
      </c>
      <c r="P92" s="111">
        <f t="shared" si="28"/>
        <v>0</v>
      </c>
      <c r="Q92" s="111">
        <f t="shared" si="29"/>
        <v>0</v>
      </c>
      <c r="R92" s="111">
        <f t="shared" si="30"/>
        <v>0</v>
      </c>
      <c r="S92" s="111">
        <f t="shared" si="31"/>
        <v>0</v>
      </c>
      <c r="T92" s="111">
        <f t="shared" si="32"/>
        <v>0</v>
      </c>
      <c r="U92" s="111">
        <v>3</v>
      </c>
      <c r="V92" s="115"/>
      <c r="W92" s="125"/>
    </row>
    <row r="93" spans="1:23" s="12" customFormat="1" ht="75" customHeight="1" x14ac:dyDescent="0.2">
      <c r="A93" s="106"/>
      <c r="B93" s="114"/>
      <c r="C93" s="107" t="s">
        <v>103</v>
      </c>
      <c r="D93" s="108" t="s">
        <v>155</v>
      </c>
      <c r="E93" s="109"/>
      <c r="F93" s="110" t="s">
        <v>104</v>
      </c>
      <c r="G93" s="110" t="s">
        <v>104</v>
      </c>
      <c r="H93" s="110" t="s">
        <v>104</v>
      </c>
      <c r="I93" s="111">
        <f t="shared" si="21"/>
        <v>0</v>
      </c>
      <c r="J93" s="111">
        <f t="shared" si="22"/>
        <v>0</v>
      </c>
      <c r="K93" s="111">
        <f t="shared" si="23"/>
        <v>0</v>
      </c>
      <c r="L93" s="111">
        <f t="shared" si="24"/>
        <v>0</v>
      </c>
      <c r="M93" s="111">
        <f t="shared" si="25"/>
        <v>0</v>
      </c>
      <c r="N93" s="111">
        <f t="shared" si="26"/>
        <v>0</v>
      </c>
      <c r="O93" s="111">
        <f t="shared" si="27"/>
        <v>0</v>
      </c>
      <c r="P93" s="111">
        <f t="shared" si="28"/>
        <v>0</v>
      </c>
      <c r="Q93" s="111">
        <f t="shared" si="29"/>
        <v>0</v>
      </c>
      <c r="R93" s="111">
        <f t="shared" si="30"/>
        <v>0</v>
      </c>
      <c r="S93" s="111">
        <f t="shared" si="31"/>
        <v>0</v>
      </c>
      <c r="T93" s="111">
        <f t="shared" si="32"/>
        <v>0</v>
      </c>
      <c r="U93" s="111">
        <v>3</v>
      </c>
      <c r="V93" s="115"/>
      <c r="W93" s="125"/>
    </row>
    <row r="94" spans="1:23" s="12" customFormat="1" ht="75" customHeight="1" x14ac:dyDescent="0.2">
      <c r="A94" s="106"/>
      <c r="B94" s="114"/>
      <c r="C94" s="107" t="s">
        <v>103</v>
      </c>
      <c r="D94" s="108" t="s">
        <v>155</v>
      </c>
      <c r="E94" s="109"/>
      <c r="F94" s="110" t="s">
        <v>104</v>
      </c>
      <c r="G94" s="110" t="s">
        <v>104</v>
      </c>
      <c r="H94" s="110" t="s">
        <v>104</v>
      </c>
      <c r="I94" s="111">
        <f t="shared" si="21"/>
        <v>0</v>
      </c>
      <c r="J94" s="111">
        <f t="shared" si="22"/>
        <v>0</v>
      </c>
      <c r="K94" s="111">
        <f t="shared" si="23"/>
        <v>0</v>
      </c>
      <c r="L94" s="111">
        <f t="shared" si="24"/>
        <v>0</v>
      </c>
      <c r="M94" s="111">
        <f t="shared" si="25"/>
        <v>0</v>
      </c>
      <c r="N94" s="111">
        <f t="shared" si="26"/>
        <v>0</v>
      </c>
      <c r="O94" s="111">
        <f t="shared" si="27"/>
        <v>0</v>
      </c>
      <c r="P94" s="111">
        <f t="shared" si="28"/>
        <v>0</v>
      </c>
      <c r="Q94" s="111">
        <f t="shared" si="29"/>
        <v>0</v>
      </c>
      <c r="R94" s="111">
        <f t="shared" si="30"/>
        <v>0</v>
      </c>
      <c r="S94" s="111">
        <f t="shared" si="31"/>
        <v>0</v>
      </c>
      <c r="T94" s="111">
        <f t="shared" si="32"/>
        <v>0</v>
      </c>
      <c r="U94" s="111">
        <v>3</v>
      </c>
      <c r="V94" s="115"/>
      <c r="W94" s="125"/>
    </row>
    <row r="95" spans="1:23" s="12" customFormat="1" ht="75" customHeight="1" x14ac:dyDescent="0.2">
      <c r="A95" s="106"/>
      <c r="B95" s="114"/>
      <c r="C95" s="107" t="s">
        <v>103</v>
      </c>
      <c r="D95" s="108" t="s">
        <v>155</v>
      </c>
      <c r="E95" s="109"/>
      <c r="F95" s="110" t="s">
        <v>104</v>
      </c>
      <c r="G95" s="110" t="s">
        <v>104</v>
      </c>
      <c r="H95" s="110" t="s">
        <v>104</v>
      </c>
      <c r="I95" s="111">
        <f t="shared" si="21"/>
        <v>0</v>
      </c>
      <c r="J95" s="111">
        <f t="shared" si="22"/>
        <v>0</v>
      </c>
      <c r="K95" s="111">
        <f t="shared" si="23"/>
        <v>0</v>
      </c>
      <c r="L95" s="111">
        <f t="shared" si="24"/>
        <v>0</v>
      </c>
      <c r="M95" s="111">
        <f t="shared" si="25"/>
        <v>0</v>
      </c>
      <c r="N95" s="111">
        <f t="shared" si="26"/>
        <v>0</v>
      </c>
      <c r="O95" s="111">
        <f t="shared" si="27"/>
        <v>0</v>
      </c>
      <c r="P95" s="111">
        <f t="shared" si="28"/>
        <v>0</v>
      </c>
      <c r="Q95" s="111">
        <f t="shared" si="29"/>
        <v>0</v>
      </c>
      <c r="R95" s="111">
        <f t="shared" si="30"/>
        <v>0</v>
      </c>
      <c r="S95" s="111">
        <f t="shared" si="31"/>
        <v>0</v>
      </c>
      <c r="T95" s="111">
        <f t="shared" si="32"/>
        <v>0</v>
      </c>
      <c r="U95" s="111">
        <v>3</v>
      </c>
      <c r="V95" s="115"/>
      <c r="W95" s="125"/>
    </row>
    <row r="96" spans="1:23" s="12" customFormat="1" ht="75" customHeight="1" x14ac:dyDescent="0.2">
      <c r="A96" s="106"/>
      <c r="B96" s="114"/>
      <c r="C96" s="107" t="s">
        <v>103</v>
      </c>
      <c r="D96" s="108" t="s">
        <v>155</v>
      </c>
      <c r="E96" s="109"/>
      <c r="F96" s="110" t="s">
        <v>104</v>
      </c>
      <c r="G96" s="110" t="s">
        <v>104</v>
      </c>
      <c r="H96" s="110" t="s">
        <v>104</v>
      </c>
      <c r="I96" s="111">
        <f t="shared" si="21"/>
        <v>0</v>
      </c>
      <c r="J96" s="111">
        <f t="shared" si="22"/>
        <v>0</v>
      </c>
      <c r="K96" s="111">
        <f t="shared" si="23"/>
        <v>0</v>
      </c>
      <c r="L96" s="111">
        <f t="shared" si="24"/>
        <v>0</v>
      </c>
      <c r="M96" s="111">
        <f t="shared" si="25"/>
        <v>0</v>
      </c>
      <c r="N96" s="111">
        <f t="shared" si="26"/>
        <v>0</v>
      </c>
      <c r="O96" s="111">
        <f t="shared" si="27"/>
        <v>0</v>
      </c>
      <c r="P96" s="111">
        <f t="shared" si="28"/>
        <v>0</v>
      </c>
      <c r="Q96" s="111">
        <f t="shared" si="29"/>
        <v>0</v>
      </c>
      <c r="R96" s="111">
        <f t="shared" si="30"/>
        <v>0</v>
      </c>
      <c r="S96" s="111">
        <f t="shared" si="31"/>
        <v>0</v>
      </c>
      <c r="T96" s="111">
        <f t="shared" si="32"/>
        <v>0</v>
      </c>
      <c r="U96" s="111">
        <v>3</v>
      </c>
      <c r="V96" s="115"/>
      <c r="W96" s="125"/>
    </row>
    <row r="97" spans="1:23" s="12" customFormat="1" ht="75" customHeight="1" x14ac:dyDescent="0.2">
      <c r="A97" s="106"/>
      <c r="B97" s="114"/>
      <c r="C97" s="107" t="s">
        <v>103</v>
      </c>
      <c r="D97" s="108" t="s">
        <v>155</v>
      </c>
      <c r="E97" s="109"/>
      <c r="F97" s="110" t="s">
        <v>104</v>
      </c>
      <c r="G97" s="110" t="s">
        <v>104</v>
      </c>
      <c r="H97" s="110" t="s">
        <v>104</v>
      </c>
      <c r="I97" s="111">
        <f t="shared" si="21"/>
        <v>0</v>
      </c>
      <c r="J97" s="111">
        <f t="shared" si="22"/>
        <v>0</v>
      </c>
      <c r="K97" s="111">
        <f t="shared" si="23"/>
        <v>0</v>
      </c>
      <c r="L97" s="111">
        <f t="shared" si="24"/>
        <v>0</v>
      </c>
      <c r="M97" s="111">
        <f t="shared" si="25"/>
        <v>0</v>
      </c>
      <c r="N97" s="111">
        <f t="shared" si="26"/>
        <v>0</v>
      </c>
      <c r="O97" s="111">
        <f t="shared" si="27"/>
        <v>0</v>
      </c>
      <c r="P97" s="111">
        <f t="shared" si="28"/>
        <v>0</v>
      </c>
      <c r="Q97" s="111">
        <f t="shared" si="29"/>
        <v>0</v>
      </c>
      <c r="R97" s="111">
        <f t="shared" si="30"/>
        <v>0</v>
      </c>
      <c r="S97" s="111">
        <f t="shared" si="31"/>
        <v>0</v>
      </c>
      <c r="T97" s="111">
        <f t="shared" si="32"/>
        <v>0</v>
      </c>
      <c r="U97" s="111">
        <v>3</v>
      </c>
      <c r="V97" s="115"/>
      <c r="W97" s="125"/>
    </row>
    <row r="98" spans="1:23" s="12" customFormat="1" ht="75" customHeight="1" x14ac:dyDescent="0.2">
      <c r="A98" s="106"/>
      <c r="B98" s="114"/>
      <c r="C98" s="107" t="s">
        <v>103</v>
      </c>
      <c r="D98" s="108" t="s">
        <v>155</v>
      </c>
      <c r="E98" s="109"/>
      <c r="F98" s="110" t="s">
        <v>104</v>
      </c>
      <c r="G98" s="110" t="s">
        <v>104</v>
      </c>
      <c r="H98" s="110" t="s">
        <v>104</v>
      </c>
      <c r="I98" s="111">
        <f t="shared" si="21"/>
        <v>0</v>
      </c>
      <c r="J98" s="111">
        <f t="shared" si="22"/>
        <v>0</v>
      </c>
      <c r="K98" s="111">
        <f t="shared" si="23"/>
        <v>0</v>
      </c>
      <c r="L98" s="111">
        <f t="shared" si="24"/>
        <v>0</v>
      </c>
      <c r="M98" s="111">
        <f t="shared" si="25"/>
        <v>0</v>
      </c>
      <c r="N98" s="111">
        <f t="shared" si="26"/>
        <v>0</v>
      </c>
      <c r="O98" s="111">
        <f t="shared" si="27"/>
        <v>0</v>
      </c>
      <c r="P98" s="111">
        <f t="shared" si="28"/>
        <v>0</v>
      </c>
      <c r="Q98" s="111">
        <f t="shared" si="29"/>
        <v>0</v>
      </c>
      <c r="R98" s="111">
        <f t="shared" si="30"/>
        <v>0</v>
      </c>
      <c r="S98" s="111">
        <f t="shared" si="31"/>
        <v>0</v>
      </c>
      <c r="T98" s="111">
        <f t="shared" si="32"/>
        <v>0</v>
      </c>
      <c r="U98" s="111">
        <v>3</v>
      </c>
      <c r="V98" s="115"/>
      <c r="W98" s="125"/>
    </row>
    <row r="99" spans="1:23" s="12" customFormat="1" ht="75" customHeight="1" x14ac:dyDescent="0.2">
      <c r="A99" s="106"/>
      <c r="B99" s="114"/>
      <c r="C99" s="107" t="s">
        <v>103</v>
      </c>
      <c r="D99" s="108" t="s">
        <v>155</v>
      </c>
      <c r="E99" s="109"/>
      <c r="F99" s="110" t="s">
        <v>104</v>
      </c>
      <c r="G99" s="110" t="s">
        <v>104</v>
      </c>
      <c r="H99" s="110" t="s">
        <v>104</v>
      </c>
      <c r="I99" s="111">
        <f t="shared" si="21"/>
        <v>0</v>
      </c>
      <c r="J99" s="111">
        <f t="shared" si="22"/>
        <v>0</v>
      </c>
      <c r="K99" s="111">
        <f t="shared" si="23"/>
        <v>0</v>
      </c>
      <c r="L99" s="111">
        <f t="shared" si="24"/>
        <v>0</v>
      </c>
      <c r="M99" s="111">
        <f t="shared" si="25"/>
        <v>0</v>
      </c>
      <c r="N99" s="111">
        <f t="shared" si="26"/>
        <v>0</v>
      </c>
      <c r="O99" s="111">
        <f t="shared" si="27"/>
        <v>0</v>
      </c>
      <c r="P99" s="111">
        <f t="shared" si="28"/>
        <v>0</v>
      </c>
      <c r="Q99" s="111">
        <f t="shared" si="29"/>
        <v>0</v>
      </c>
      <c r="R99" s="111">
        <f t="shared" si="30"/>
        <v>0</v>
      </c>
      <c r="S99" s="111">
        <f t="shared" si="31"/>
        <v>0</v>
      </c>
      <c r="T99" s="111">
        <f t="shared" si="32"/>
        <v>0</v>
      </c>
      <c r="U99" s="111">
        <v>3</v>
      </c>
      <c r="V99" s="115"/>
      <c r="W99" s="125"/>
    </row>
    <row r="100" spans="1:23" s="12" customFormat="1" ht="75" customHeight="1" x14ac:dyDescent="0.2">
      <c r="A100" s="106"/>
      <c r="B100" s="114"/>
      <c r="C100" s="107" t="s">
        <v>103</v>
      </c>
      <c r="D100" s="108" t="s">
        <v>155</v>
      </c>
      <c r="E100" s="109"/>
      <c r="F100" s="110" t="s">
        <v>104</v>
      </c>
      <c r="G100" s="110" t="s">
        <v>104</v>
      </c>
      <c r="H100" s="110" t="s">
        <v>104</v>
      </c>
      <c r="I100" s="111">
        <f t="shared" si="21"/>
        <v>0</v>
      </c>
      <c r="J100" s="111">
        <f t="shared" si="22"/>
        <v>0</v>
      </c>
      <c r="K100" s="111">
        <f t="shared" si="23"/>
        <v>0</v>
      </c>
      <c r="L100" s="111">
        <f t="shared" si="24"/>
        <v>0</v>
      </c>
      <c r="M100" s="111">
        <f t="shared" si="25"/>
        <v>0</v>
      </c>
      <c r="N100" s="111">
        <f t="shared" si="26"/>
        <v>0</v>
      </c>
      <c r="O100" s="111">
        <f t="shared" si="27"/>
        <v>0</v>
      </c>
      <c r="P100" s="111">
        <f t="shared" si="28"/>
        <v>0</v>
      </c>
      <c r="Q100" s="111">
        <f t="shared" si="29"/>
        <v>0</v>
      </c>
      <c r="R100" s="111">
        <f t="shared" si="30"/>
        <v>0</v>
      </c>
      <c r="S100" s="111">
        <f t="shared" si="31"/>
        <v>0</v>
      </c>
      <c r="T100" s="111">
        <f t="shared" si="32"/>
        <v>0</v>
      </c>
      <c r="U100" s="111">
        <v>3</v>
      </c>
      <c r="V100" s="115"/>
      <c r="W100" s="125"/>
    </row>
    <row r="101" spans="1:23" s="12" customFormat="1" ht="75" customHeight="1" x14ac:dyDescent="0.2">
      <c r="A101" s="106"/>
      <c r="B101" s="114"/>
      <c r="C101" s="107" t="s">
        <v>103</v>
      </c>
      <c r="D101" s="108" t="s">
        <v>155</v>
      </c>
      <c r="E101" s="109"/>
      <c r="F101" s="110" t="s">
        <v>104</v>
      </c>
      <c r="G101" s="110" t="s">
        <v>104</v>
      </c>
      <c r="H101" s="110" t="s">
        <v>104</v>
      </c>
      <c r="I101" s="111">
        <f t="shared" si="21"/>
        <v>0</v>
      </c>
      <c r="J101" s="111">
        <f t="shared" si="22"/>
        <v>0</v>
      </c>
      <c r="K101" s="111">
        <f t="shared" si="23"/>
        <v>0</v>
      </c>
      <c r="L101" s="111">
        <f t="shared" si="24"/>
        <v>0</v>
      </c>
      <c r="M101" s="111">
        <f t="shared" si="25"/>
        <v>0</v>
      </c>
      <c r="N101" s="111">
        <f t="shared" si="26"/>
        <v>0</v>
      </c>
      <c r="O101" s="111">
        <f t="shared" si="27"/>
        <v>0</v>
      </c>
      <c r="P101" s="111">
        <f t="shared" si="28"/>
        <v>0</v>
      </c>
      <c r="Q101" s="111">
        <f t="shared" si="29"/>
        <v>0</v>
      </c>
      <c r="R101" s="111">
        <f t="shared" si="30"/>
        <v>0</v>
      </c>
      <c r="S101" s="111">
        <f t="shared" si="31"/>
        <v>0</v>
      </c>
      <c r="T101" s="111">
        <f t="shared" si="32"/>
        <v>0</v>
      </c>
      <c r="U101" s="111">
        <v>3</v>
      </c>
      <c r="V101" s="115"/>
      <c r="W101" s="125"/>
    </row>
    <row r="102" spans="1:23" s="12" customFormat="1" ht="75" customHeight="1" x14ac:dyDescent="0.2">
      <c r="A102" s="106"/>
      <c r="B102" s="114"/>
      <c r="C102" s="107" t="s">
        <v>103</v>
      </c>
      <c r="D102" s="108" t="s">
        <v>155</v>
      </c>
      <c r="E102" s="109"/>
      <c r="F102" s="110" t="s">
        <v>104</v>
      </c>
      <c r="G102" s="110" t="s">
        <v>104</v>
      </c>
      <c r="H102" s="110" t="s">
        <v>104</v>
      </c>
      <c r="I102" s="111">
        <f t="shared" si="21"/>
        <v>0</v>
      </c>
      <c r="J102" s="111">
        <f t="shared" si="22"/>
        <v>0</v>
      </c>
      <c r="K102" s="111">
        <f t="shared" si="23"/>
        <v>0</v>
      </c>
      <c r="L102" s="111">
        <f t="shared" si="24"/>
        <v>0</v>
      </c>
      <c r="M102" s="111">
        <f t="shared" si="25"/>
        <v>0</v>
      </c>
      <c r="N102" s="111">
        <f t="shared" si="26"/>
        <v>0</v>
      </c>
      <c r="O102" s="111">
        <f t="shared" si="27"/>
        <v>0</v>
      </c>
      <c r="P102" s="111">
        <f t="shared" si="28"/>
        <v>0</v>
      </c>
      <c r="Q102" s="111">
        <f t="shared" si="29"/>
        <v>0</v>
      </c>
      <c r="R102" s="111">
        <f t="shared" si="30"/>
        <v>0</v>
      </c>
      <c r="S102" s="111">
        <f t="shared" si="31"/>
        <v>0</v>
      </c>
      <c r="T102" s="111">
        <f t="shared" si="32"/>
        <v>0</v>
      </c>
      <c r="U102" s="111">
        <v>3</v>
      </c>
      <c r="V102" s="115"/>
      <c r="W102" s="125"/>
    </row>
    <row r="103" spans="1:23" s="12" customFormat="1" ht="75" customHeight="1" x14ac:dyDescent="0.2">
      <c r="A103" s="106"/>
      <c r="B103" s="114"/>
      <c r="C103" s="107" t="s">
        <v>103</v>
      </c>
      <c r="D103" s="108" t="s">
        <v>155</v>
      </c>
      <c r="E103" s="109"/>
      <c r="F103" s="110" t="s">
        <v>104</v>
      </c>
      <c r="G103" s="110" t="s">
        <v>104</v>
      </c>
      <c r="H103" s="110" t="s">
        <v>104</v>
      </c>
      <c r="I103" s="111">
        <f t="shared" si="21"/>
        <v>0</v>
      </c>
      <c r="J103" s="111">
        <f t="shared" si="22"/>
        <v>0</v>
      </c>
      <c r="K103" s="111">
        <f t="shared" si="23"/>
        <v>0</v>
      </c>
      <c r="L103" s="111">
        <f t="shared" si="24"/>
        <v>0</v>
      </c>
      <c r="M103" s="111">
        <f t="shared" si="25"/>
        <v>0</v>
      </c>
      <c r="N103" s="111">
        <f t="shared" si="26"/>
        <v>0</v>
      </c>
      <c r="O103" s="111">
        <f t="shared" si="27"/>
        <v>0</v>
      </c>
      <c r="P103" s="111">
        <f t="shared" si="28"/>
        <v>0</v>
      </c>
      <c r="Q103" s="111">
        <f t="shared" si="29"/>
        <v>0</v>
      </c>
      <c r="R103" s="111">
        <f t="shared" si="30"/>
        <v>0</v>
      </c>
      <c r="S103" s="111">
        <f t="shared" si="31"/>
        <v>0</v>
      </c>
      <c r="T103" s="111">
        <f t="shared" si="32"/>
        <v>0</v>
      </c>
      <c r="U103" s="111">
        <v>3</v>
      </c>
      <c r="V103" s="115"/>
      <c r="W103" s="125"/>
    </row>
    <row r="104" spans="1:23" s="12" customFormat="1" ht="75" customHeight="1" x14ac:dyDescent="0.2">
      <c r="A104" s="106"/>
      <c r="B104" s="114"/>
      <c r="C104" s="107" t="s">
        <v>103</v>
      </c>
      <c r="D104" s="108" t="s">
        <v>155</v>
      </c>
      <c r="E104" s="109"/>
      <c r="F104" s="110" t="s">
        <v>104</v>
      </c>
      <c r="G104" s="110" t="s">
        <v>104</v>
      </c>
      <c r="H104" s="110" t="s">
        <v>104</v>
      </c>
      <c r="I104" s="111">
        <f t="shared" si="21"/>
        <v>0</v>
      </c>
      <c r="J104" s="111">
        <f t="shared" si="22"/>
        <v>0</v>
      </c>
      <c r="K104" s="111">
        <f t="shared" si="23"/>
        <v>0</v>
      </c>
      <c r="L104" s="111">
        <f t="shared" si="24"/>
        <v>0</v>
      </c>
      <c r="M104" s="111">
        <f t="shared" si="25"/>
        <v>0</v>
      </c>
      <c r="N104" s="111">
        <f t="shared" si="26"/>
        <v>0</v>
      </c>
      <c r="O104" s="111">
        <f t="shared" si="27"/>
        <v>0</v>
      </c>
      <c r="P104" s="111">
        <f t="shared" si="28"/>
        <v>0</v>
      </c>
      <c r="Q104" s="111">
        <f t="shared" si="29"/>
        <v>0</v>
      </c>
      <c r="R104" s="111">
        <f t="shared" si="30"/>
        <v>0</v>
      </c>
      <c r="S104" s="111">
        <f t="shared" si="31"/>
        <v>0</v>
      </c>
      <c r="T104" s="111">
        <f t="shared" si="32"/>
        <v>0</v>
      </c>
      <c r="U104" s="111">
        <v>3</v>
      </c>
      <c r="V104" s="115"/>
      <c r="W104" s="125"/>
    </row>
    <row r="105" spans="1:23" s="12" customFormat="1" ht="75" customHeight="1" x14ac:dyDescent="0.2">
      <c r="A105" s="106"/>
      <c r="B105" s="114"/>
      <c r="C105" s="107" t="s">
        <v>103</v>
      </c>
      <c r="D105" s="108" t="s">
        <v>155</v>
      </c>
      <c r="E105" s="109"/>
      <c r="F105" s="110" t="s">
        <v>104</v>
      </c>
      <c r="G105" s="110" t="s">
        <v>104</v>
      </c>
      <c r="H105" s="110" t="s">
        <v>104</v>
      </c>
      <c r="I105" s="111">
        <f t="shared" si="21"/>
        <v>0</v>
      </c>
      <c r="J105" s="111">
        <f t="shared" si="22"/>
        <v>0</v>
      </c>
      <c r="K105" s="111">
        <f t="shared" si="23"/>
        <v>0</v>
      </c>
      <c r="L105" s="111">
        <f t="shared" si="24"/>
        <v>0</v>
      </c>
      <c r="M105" s="111">
        <f t="shared" si="25"/>
        <v>0</v>
      </c>
      <c r="N105" s="111">
        <f t="shared" si="26"/>
        <v>0</v>
      </c>
      <c r="O105" s="111">
        <f t="shared" si="27"/>
        <v>0</v>
      </c>
      <c r="P105" s="111">
        <f t="shared" si="28"/>
        <v>0</v>
      </c>
      <c r="Q105" s="111">
        <f t="shared" si="29"/>
        <v>0</v>
      </c>
      <c r="R105" s="111">
        <f t="shared" si="30"/>
        <v>0</v>
      </c>
      <c r="S105" s="111">
        <f t="shared" si="31"/>
        <v>0</v>
      </c>
      <c r="T105" s="111">
        <f t="shared" si="32"/>
        <v>0</v>
      </c>
      <c r="U105" s="111">
        <v>3</v>
      </c>
      <c r="V105" s="115"/>
      <c r="W105" s="125"/>
    </row>
    <row r="106" spans="1:23" s="12" customFormat="1" ht="75" customHeight="1" x14ac:dyDescent="0.2">
      <c r="A106" s="106"/>
      <c r="B106" s="114"/>
      <c r="C106" s="107" t="s">
        <v>103</v>
      </c>
      <c r="D106" s="108" t="s">
        <v>155</v>
      </c>
      <c r="E106" s="109"/>
      <c r="F106" s="110" t="s">
        <v>104</v>
      </c>
      <c r="G106" s="110" t="s">
        <v>104</v>
      </c>
      <c r="H106" s="110" t="s">
        <v>104</v>
      </c>
      <c r="I106" s="111">
        <f t="shared" si="21"/>
        <v>0</v>
      </c>
      <c r="J106" s="111">
        <f t="shared" si="22"/>
        <v>0</v>
      </c>
      <c r="K106" s="111">
        <f t="shared" si="23"/>
        <v>0</v>
      </c>
      <c r="L106" s="111">
        <f t="shared" si="24"/>
        <v>0</v>
      </c>
      <c r="M106" s="111">
        <f t="shared" si="25"/>
        <v>0</v>
      </c>
      <c r="N106" s="111">
        <f t="shared" si="26"/>
        <v>0</v>
      </c>
      <c r="O106" s="111">
        <f t="shared" si="27"/>
        <v>0</v>
      </c>
      <c r="P106" s="111">
        <f t="shared" si="28"/>
        <v>0</v>
      </c>
      <c r="Q106" s="111">
        <f t="shared" si="29"/>
        <v>0</v>
      </c>
      <c r="R106" s="111">
        <f t="shared" si="30"/>
        <v>0</v>
      </c>
      <c r="S106" s="111">
        <f t="shared" si="31"/>
        <v>0</v>
      </c>
      <c r="T106" s="111">
        <f t="shared" si="32"/>
        <v>0</v>
      </c>
      <c r="U106" s="111">
        <v>3</v>
      </c>
      <c r="V106" s="115"/>
      <c r="W106" s="125"/>
    </row>
    <row r="107" spans="1:23" s="12" customFormat="1" ht="75" customHeight="1" x14ac:dyDescent="0.2">
      <c r="A107" s="106"/>
      <c r="B107" s="114"/>
      <c r="C107" s="107" t="s">
        <v>103</v>
      </c>
      <c r="D107" s="108" t="s">
        <v>155</v>
      </c>
      <c r="E107" s="109"/>
      <c r="F107" s="110" t="s">
        <v>104</v>
      </c>
      <c r="G107" s="110" t="s">
        <v>104</v>
      </c>
      <c r="H107" s="110" t="s">
        <v>104</v>
      </c>
      <c r="I107" s="111">
        <f t="shared" si="21"/>
        <v>0</v>
      </c>
      <c r="J107" s="111">
        <f t="shared" si="22"/>
        <v>0</v>
      </c>
      <c r="K107" s="111">
        <f t="shared" si="23"/>
        <v>0</v>
      </c>
      <c r="L107" s="111">
        <f t="shared" si="24"/>
        <v>0</v>
      </c>
      <c r="M107" s="111">
        <f t="shared" si="25"/>
        <v>0</v>
      </c>
      <c r="N107" s="111">
        <f t="shared" si="26"/>
        <v>0</v>
      </c>
      <c r="O107" s="111">
        <f t="shared" si="27"/>
        <v>0</v>
      </c>
      <c r="P107" s="111">
        <f t="shared" si="28"/>
        <v>0</v>
      </c>
      <c r="Q107" s="111">
        <f t="shared" si="29"/>
        <v>0</v>
      </c>
      <c r="R107" s="111">
        <f t="shared" si="30"/>
        <v>0</v>
      </c>
      <c r="S107" s="111">
        <f t="shared" si="31"/>
        <v>0</v>
      </c>
      <c r="T107" s="111">
        <f t="shared" si="32"/>
        <v>0</v>
      </c>
      <c r="U107" s="111">
        <v>3</v>
      </c>
      <c r="V107" s="115"/>
      <c r="W107" s="125"/>
    </row>
    <row r="108" spans="1:23" s="12" customFormat="1" ht="75" customHeight="1" x14ac:dyDescent="0.2">
      <c r="A108" s="106"/>
      <c r="B108" s="114"/>
      <c r="C108" s="107" t="s">
        <v>103</v>
      </c>
      <c r="D108" s="108" t="s">
        <v>155</v>
      </c>
      <c r="E108" s="109"/>
      <c r="F108" s="110" t="s">
        <v>104</v>
      </c>
      <c r="G108" s="110" t="s">
        <v>104</v>
      </c>
      <c r="H108" s="110" t="s">
        <v>104</v>
      </c>
      <c r="I108" s="111">
        <f t="shared" si="21"/>
        <v>0</v>
      </c>
      <c r="J108" s="111">
        <f t="shared" si="22"/>
        <v>0</v>
      </c>
      <c r="K108" s="111">
        <f t="shared" si="23"/>
        <v>0</v>
      </c>
      <c r="L108" s="111">
        <f t="shared" si="24"/>
        <v>0</v>
      </c>
      <c r="M108" s="111">
        <f t="shared" si="25"/>
        <v>0</v>
      </c>
      <c r="N108" s="111">
        <f t="shared" si="26"/>
        <v>0</v>
      </c>
      <c r="O108" s="111">
        <f t="shared" si="27"/>
        <v>0</v>
      </c>
      <c r="P108" s="111">
        <f t="shared" si="28"/>
        <v>0</v>
      </c>
      <c r="Q108" s="111">
        <f t="shared" si="29"/>
        <v>0</v>
      </c>
      <c r="R108" s="111">
        <f t="shared" si="30"/>
        <v>0</v>
      </c>
      <c r="S108" s="111">
        <f t="shared" si="31"/>
        <v>0</v>
      </c>
      <c r="T108" s="111">
        <f t="shared" si="32"/>
        <v>0</v>
      </c>
      <c r="U108" s="111">
        <v>3</v>
      </c>
      <c r="V108" s="115"/>
      <c r="W108" s="125"/>
    </row>
    <row r="109" spans="1:23" s="12" customFormat="1" ht="75" customHeight="1" x14ac:dyDescent="0.2">
      <c r="A109" s="106"/>
      <c r="B109" s="114"/>
      <c r="C109" s="107" t="s">
        <v>103</v>
      </c>
      <c r="D109" s="108" t="s">
        <v>155</v>
      </c>
      <c r="E109" s="109"/>
      <c r="F109" s="110" t="s">
        <v>104</v>
      </c>
      <c r="G109" s="110" t="s">
        <v>104</v>
      </c>
      <c r="H109" s="110" t="s">
        <v>104</v>
      </c>
      <c r="I109" s="111">
        <f t="shared" si="21"/>
        <v>0</v>
      </c>
      <c r="J109" s="111">
        <f t="shared" si="22"/>
        <v>0</v>
      </c>
      <c r="K109" s="111">
        <f t="shared" si="23"/>
        <v>0</v>
      </c>
      <c r="L109" s="111">
        <f t="shared" si="24"/>
        <v>0</v>
      </c>
      <c r="M109" s="111">
        <f t="shared" si="25"/>
        <v>0</v>
      </c>
      <c r="N109" s="111">
        <f t="shared" si="26"/>
        <v>0</v>
      </c>
      <c r="O109" s="111">
        <f t="shared" si="27"/>
        <v>0</v>
      </c>
      <c r="P109" s="111">
        <f t="shared" si="28"/>
        <v>0</v>
      </c>
      <c r="Q109" s="111">
        <f t="shared" si="29"/>
        <v>0</v>
      </c>
      <c r="R109" s="111">
        <f t="shared" si="30"/>
        <v>0</v>
      </c>
      <c r="S109" s="111">
        <f t="shared" si="31"/>
        <v>0</v>
      </c>
      <c r="T109" s="111">
        <f t="shared" si="32"/>
        <v>0</v>
      </c>
      <c r="U109" s="111">
        <v>3</v>
      </c>
      <c r="V109" s="115"/>
      <c r="W109" s="125"/>
    </row>
    <row r="110" spans="1:23" s="12" customFormat="1" ht="75" customHeight="1" x14ac:dyDescent="0.2">
      <c r="A110" s="106"/>
      <c r="B110" s="114"/>
      <c r="C110" s="107" t="s">
        <v>103</v>
      </c>
      <c r="D110" s="108" t="s">
        <v>155</v>
      </c>
      <c r="E110" s="109"/>
      <c r="F110" s="110" t="s">
        <v>104</v>
      </c>
      <c r="G110" s="110" t="s">
        <v>104</v>
      </c>
      <c r="H110" s="110" t="s">
        <v>104</v>
      </c>
      <c r="I110" s="111">
        <f t="shared" si="21"/>
        <v>0</v>
      </c>
      <c r="J110" s="111">
        <f t="shared" si="22"/>
        <v>0</v>
      </c>
      <c r="K110" s="111">
        <f t="shared" si="23"/>
        <v>0</v>
      </c>
      <c r="L110" s="111">
        <f t="shared" si="24"/>
        <v>0</v>
      </c>
      <c r="M110" s="111">
        <f t="shared" si="25"/>
        <v>0</v>
      </c>
      <c r="N110" s="111">
        <f t="shared" si="26"/>
        <v>0</v>
      </c>
      <c r="O110" s="111">
        <f t="shared" si="27"/>
        <v>0</v>
      </c>
      <c r="P110" s="111">
        <f t="shared" si="28"/>
        <v>0</v>
      </c>
      <c r="Q110" s="111">
        <f t="shared" si="29"/>
        <v>0</v>
      </c>
      <c r="R110" s="111">
        <f t="shared" si="30"/>
        <v>0</v>
      </c>
      <c r="S110" s="111">
        <f t="shared" si="31"/>
        <v>0</v>
      </c>
      <c r="T110" s="111">
        <f t="shared" si="32"/>
        <v>0</v>
      </c>
      <c r="U110" s="111">
        <v>3</v>
      </c>
      <c r="V110" s="115"/>
      <c r="W110" s="125"/>
    </row>
    <row r="111" spans="1:23" s="12" customFormat="1" ht="75" customHeight="1" x14ac:dyDescent="0.2">
      <c r="A111" s="106"/>
      <c r="B111" s="114"/>
      <c r="C111" s="107" t="s">
        <v>103</v>
      </c>
      <c r="D111" s="108" t="s">
        <v>155</v>
      </c>
      <c r="E111" s="109"/>
      <c r="F111" s="110" t="s">
        <v>104</v>
      </c>
      <c r="G111" s="110" t="s">
        <v>104</v>
      </c>
      <c r="H111" s="110" t="s">
        <v>104</v>
      </c>
      <c r="I111" s="111">
        <f t="shared" si="21"/>
        <v>0</v>
      </c>
      <c r="J111" s="111">
        <f t="shared" si="22"/>
        <v>0</v>
      </c>
      <c r="K111" s="111">
        <f t="shared" si="23"/>
        <v>0</v>
      </c>
      <c r="L111" s="111">
        <f t="shared" si="24"/>
        <v>0</v>
      </c>
      <c r="M111" s="111">
        <f t="shared" si="25"/>
        <v>0</v>
      </c>
      <c r="N111" s="111">
        <f t="shared" si="26"/>
        <v>0</v>
      </c>
      <c r="O111" s="111">
        <f t="shared" si="27"/>
        <v>0</v>
      </c>
      <c r="P111" s="111">
        <f t="shared" si="28"/>
        <v>0</v>
      </c>
      <c r="Q111" s="111">
        <f t="shared" si="29"/>
        <v>0</v>
      </c>
      <c r="R111" s="111">
        <f t="shared" si="30"/>
        <v>0</v>
      </c>
      <c r="S111" s="111">
        <f t="shared" si="31"/>
        <v>0</v>
      </c>
      <c r="T111" s="111">
        <f t="shared" si="32"/>
        <v>0</v>
      </c>
      <c r="U111" s="111">
        <v>3</v>
      </c>
      <c r="V111" s="115"/>
      <c r="W111" s="125"/>
    </row>
    <row r="112" spans="1:23" s="12" customFormat="1" ht="75" customHeight="1" x14ac:dyDescent="0.2">
      <c r="A112" s="106"/>
      <c r="B112" s="114"/>
      <c r="C112" s="107" t="s">
        <v>103</v>
      </c>
      <c r="D112" s="108" t="s">
        <v>155</v>
      </c>
      <c r="E112" s="109"/>
      <c r="F112" s="110" t="s">
        <v>104</v>
      </c>
      <c r="G112" s="110" t="s">
        <v>104</v>
      </c>
      <c r="H112" s="110" t="s">
        <v>104</v>
      </c>
      <c r="I112" s="111">
        <f t="shared" si="21"/>
        <v>0</v>
      </c>
      <c r="J112" s="111">
        <f t="shared" si="22"/>
        <v>0</v>
      </c>
      <c r="K112" s="111">
        <f t="shared" si="23"/>
        <v>0</v>
      </c>
      <c r="L112" s="111">
        <f t="shared" si="24"/>
        <v>0</v>
      </c>
      <c r="M112" s="111">
        <f t="shared" si="25"/>
        <v>0</v>
      </c>
      <c r="N112" s="111">
        <f t="shared" si="26"/>
        <v>0</v>
      </c>
      <c r="O112" s="111">
        <f t="shared" si="27"/>
        <v>0</v>
      </c>
      <c r="P112" s="111">
        <f t="shared" si="28"/>
        <v>0</v>
      </c>
      <c r="Q112" s="111">
        <f t="shared" si="29"/>
        <v>0</v>
      </c>
      <c r="R112" s="111">
        <f t="shared" si="30"/>
        <v>0</v>
      </c>
      <c r="S112" s="111">
        <f t="shared" si="31"/>
        <v>0</v>
      </c>
      <c r="T112" s="111">
        <f t="shared" si="32"/>
        <v>0</v>
      </c>
      <c r="U112" s="111">
        <v>3</v>
      </c>
      <c r="V112" s="115"/>
      <c r="W112" s="125"/>
    </row>
    <row r="113" spans="1:23" s="12" customFormat="1" ht="75" customHeight="1" x14ac:dyDescent="0.2">
      <c r="A113" s="106"/>
      <c r="B113" s="114"/>
      <c r="C113" s="107" t="s">
        <v>103</v>
      </c>
      <c r="D113" s="108" t="s">
        <v>155</v>
      </c>
      <c r="E113" s="109"/>
      <c r="F113" s="110" t="s">
        <v>104</v>
      </c>
      <c r="G113" s="110" t="s">
        <v>104</v>
      </c>
      <c r="H113" s="110" t="s">
        <v>104</v>
      </c>
      <c r="I113" s="111">
        <f t="shared" si="21"/>
        <v>0</v>
      </c>
      <c r="J113" s="111">
        <f t="shared" si="22"/>
        <v>0</v>
      </c>
      <c r="K113" s="111">
        <f t="shared" si="23"/>
        <v>0</v>
      </c>
      <c r="L113" s="111">
        <f t="shared" si="24"/>
        <v>0</v>
      </c>
      <c r="M113" s="111">
        <f t="shared" si="25"/>
        <v>0</v>
      </c>
      <c r="N113" s="111">
        <f t="shared" si="26"/>
        <v>0</v>
      </c>
      <c r="O113" s="111">
        <f t="shared" si="27"/>
        <v>0</v>
      </c>
      <c r="P113" s="111">
        <f t="shared" si="28"/>
        <v>0</v>
      </c>
      <c r="Q113" s="111">
        <f t="shared" si="29"/>
        <v>0</v>
      </c>
      <c r="R113" s="111">
        <f t="shared" si="30"/>
        <v>0</v>
      </c>
      <c r="S113" s="111">
        <f t="shared" si="31"/>
        <v>0</v>
      </c>
      <c r="T113" s="111">
        <f t="shared" si="32"/>
        <v>0</v>
      </c>
      <c r="U113" s="111">
        <v>3</v>
      </c>
      <c r="V113" s="115"/>
      <c r="W113" s="125"/>
    </row>
    <row r="114" spans="1:23" s="12" customFormat="1" ht="75" customHeight="1" x14ac:dyDescent="0.2">
      <c r="A114" s="106"/>
      <c r="B114" s="114"/>
      <c r="C114" s="107" t="s">
        <v>103</v>
      </c>
      <c r="D114" s="108" t="s">
        <v>155</v>
      </c>
      <c r="E114" s="109"/>
      <c r="F114" s="110" t="s">
        <v>104</v>
      </c>
      <c r="G114" s="110" t="s">
        <v>104</v>
      </c>
      <c r="H114" s="110" t="s">
        <v>104</v>
      </c>
      <c r="I114" s="111">
        <f t="shared" si="21"/>
        <v>0</v>
      </c>
      <c r="J114" s="111">
        <f t="shared" si="22"/>
        <v>0</v>
      </c>
      <c r="K114" s="111">
        <f t="shared" si="23"/>
        <v>0</v>
      </c>
      <c r="L114" s="111">
        <f t="shared" si="24"/>
        <v>0</v>
      </c>
      <c r="M114" s="111">
        <f t="shared" si="25"/>
        <v>0</v>
      </c>
      <c r="N114" s="111">
        <f t="shared" si="26"/>
        <v>0</v>
      </c>
      <c r="O114" s="111">
        <f t="shared" si="27"/>
        <v>0</v>
      </c>
      <c r="P114" s="111">
        <f t="shared" si="28"/>
        <v>0</v>
      </c>
      <c r="Q114" s="111">
        <f t="shared" si="29"/>
        <v>0</v>
      </c>
      <c r="R114" s="111">
        <f t="shared" si="30"/>
        <v>0</v>
      </c>
      <c r="S114" s="111">
        <f t="shared" si="31"/>
        <v>0</v>
      </c>
      <c r="T114" s="111">
        <f t="shared" si="32"/>
        <v>0</v>
      </c>
      <c r="U114" s="111">
        <v>3</v>
      </c>
      <c r="V114" s="115"/>
      <c r="W114" s="125"/>
    </row>
    <row r="115" spans="1:23" s="12" customFormat="1" ht="75" customHeight="1" x14ac:dyDescent="0.2">
      <c r="A115" s="106"/>
      <c r="B115" s="114"/>
      <c r="C115" s="107" t="s">
        <v>103</v>
      </c>
      <c r="D115" s="108" t="s">
        <v>155</v>
      </c>
      <c r="E115" s="109"/>
      <c r="F115" s="110" t="s">
        <v>104</v>
      </c>
      <c r="G115" s="110" t="s">
        <v>104</v>
      </c>
      <c r="H115" s="110" t="s">
        <v>104</v>
      </c>
      <c r="I115" s="111">
        <f t="shared" si="21"/>
        <v>0</v>
      </c>
      <c r="J115" s="111">
        <f t="shared" si="22"/>
        <v>0</v>
      </c>
      <c r="K115" s="111">
        <f t="shared" si="23"/>
        <v>0</v>
      </c>
      <c r="L115" s="111">
        <f t="shared" si="24"/>
        <v>0</v>
      </c>
      <c r="M115" s="111">
        <f t="shared" si="25"/>
        <v>0</v>
      </c>
      <c r="N115" s="111">
        <f t="shared" si="26"/>
        <v>0</v>
      </c>
      <c r="O115" s="111">
        <f t="shared" si="27"/>
        <v>0</v>
      </c>
      <c r="P115" s="111">
        <f t="shared" si="28"/>
        <v>0</v>
      </c>
      <c r="Q115" s="111">
        <f t="shared" si="29"/>
        <v>0</v>
      </c>
      <c r="R115" s="111">
        <f t="shared" si="30"/>
        <v>0</v>
      </c>
      <c r="S115" s="111">
        <f t="shared" si="31"/>
        <v>0</v>
      </c>
      <c r="T115" s="111">
        <f t="shared" si="32"/>
        <v>0</v>
      </c>
      <c r="U115" s="111">
        <v>3</v>
      </c>
      <c r="V115" s="115"/>
      <c r="W115" s="125"/>
    </row>
    <row r="116" spans="1:23" s="12" customFormat="1" ht="75" customHeight="1" x14ac:dyDescent="0.2">
      <c r="A116" s="106"/>
      <c r="B116" s="114"/>
      <c r="C116" s="107" t="s">
        <v>103</v>
      </c>
      <c r="D116" s="108" t="s">
        <v>155</v>
      </c>
      <c r="E116" s="109"/>
      <c r="F116" s="110" t="s">
        <v>104</v>
      </c>
      <c r="G116" s="110" t="s">
        <v>104</v>
      </c>
      <c r="H116" s="110" t="s">
        <v>104</v>
      </c>
      <c r="I116" s="111">
        <f t="shared" si="21"/>
        <v>0</v>
      </c>
      <c r="J116" s="111">
        <f t="shared" si="22"/>
        <v>0</v>
      </c>
      <c r="K116" s="111">
        <f t="shared" si="23"/>
        <v>0</v>
      </c>
      <c r="L116" s="111">
        <f t="shared" si="24"/>
        <v>0</v>
      </c>
      <c r="M116" s="111">
        <f t="shared" si="25"/>
        <v>0</v>
      </c>
      <c r="N116" s="111">
        <f t="shared" si="26"/>
        <v>0</v>
      </c>
      <c r="O116" s="111">
        <f t="shared" si="27"/>
        <v>0</v>
      </c>
      <c r="P116" s="111">
        <f t="shared" si="28"/>
        <v>0</v>
      </c>
      <c r="Q116" s="111">
        <f t="shared" si="29"/>
        <v>0</v>
      </c>
      <c r="R116" s="111">
        <f t="shared" si="30"/>
        <v>0</v>
      </c>
      <c r="S116" s="111">
        <f t="shared" si="31"/>
        <v>0</v>
      </c>
      <c r="T116" s="111">
        <f t="shared" si="32"/>
        <v>0</v>
      </c>
      <c r="U116" s="111">
        <v>3</v>
      </c>
      <c r="V116" s="115"/>
      <c r="W116" s="125"/>
    </row>
    <row r="117" spans="1:23" s="12" customFormat="1" ht="75" customHeight="1" x14ac:dyDescent="0.2">
      <c r="A117" s="106"/>
      <c r="B117" s="114"/>
      <c r="C117" s="107" t="s">
        <v>103</v>
      </c>
      <c r="D117" s="108" t="s">
        <v>155</v>
      </c>
      <c r="E117" s="109"/>
      <c r="F117" s="110" t="s">
        <v>104</v>
      </c>
      <c r="G117" s="110" t="s">
        <v>104</v>
      </c>
      <c r="H117" s="110" t="s">
        <v>104</v>
      </c>
      <c r="I117" s="111">
        <f t="shared" si="21"/>
        <v>0</v>
      </c>
      <c r="J117" s="111">
        <f t="shared" si="22"/>
        <v>0</v>
      </c>
      <c r="K117" s="111">
        <f t="shared" si="23"/>
        <v>0</v>
      </c>
      <c r="L117" s="111">
        <f t="shared" si="24"/>
        <v>0</v>
      </c>
      <c r="M117" s="111">
        <f t="shared" si="25"/>
        <v>0</v>
      </c>
      <c r="N117" s="111">
        <f t="shared" si="26"/>
        <v>0</v>
      </c>
      <c r="O117" s="111">
        <f t="shared" si="27"/>
        <v>0</v>
      </c>
      <c r="P117" s="111">
        <f t="shared" si="28"/>
        <v>0</v>
      </c>
      <c r="Q117" s="111">
        <f t="shared" si="29"/>
        <v>0</v>
      </c>
      <c r="R117" s="111">
        <f t="shared" si="30"/>
        <v>0</v>
      </c>
      <c r="S117" s="111">
        <f t="shared" si="31"/>
        <v>0</v>
      </c>
      <c r="T117" s="111">
        <f t="shared" si="32"/>
        <v>0</v>
      </c>
      <c r="U117" s="111">
        <v>3</v>
      </c>
      <c r="V117" s="115"/>
      <c r="W117" s="125"/>
    </row>
    <row r="118" spans="1:23" s="12" customFormat="1" ht="75" customHeight="1" x14ac:dyDescent="0.2">
      <c r="A118" s="106"/>
      <c r="B118" s="114"/>
      <c r="C118" s="107" t="s">
        <v>103</v>
      </c>
      <c r="D118" s="108" t="s">
        <v>155</v>
      </c>
      <c r="E118" s="109"/>
      <c r="F118" s="110" t="s">
        <v>104</v>
      </c>
      <c r="G118" s="110" t="s">
        <v>104</v>
      </c>
      <c r="H118" s="110" t="s">
        <v>104</v>
      </c>
      <c r="I118" s="111">
        <f t="shared" si="21"/>
        <v>0</v>
      </c>
      <c r="J118" s="111">
        <f t="shared" si="22"/>
        <v>0</v>
      </c>
      <c r="K118" s="111">
        <f t="shared" si="23"/>
        <v>0</v>
      </c>
      <c r="L118" s="111">
        <f t="shared" si="24"/>
        <v>0</v>
      </c>
      <c r="M118" s="111">
        <f t="shared" si="25"/>
        <v>0</v>
      </c>
      <c r="N118" s="111">
        <f t="shared" si="26"/>
        <v>0</v>
      </c>
      <c r="O118" s="111">
        <f t="shared" si="27"/>
        <v>0</v>
      </c>
      <c r="P118" s="111">
        <f t="shared" si="28"/>
        <v>0</v>
      </c>
      <c r="Q118" s="111">
        <f t="shared" si="29"/>
        <v>0</v>
      </c>
      <c r="R118" s="111">
        <f t="shared" si="30"/>
        <v>0</v>
      </c>
      <c r="S118" s="111">
        <f t="shared" si="31"/>
        <v>0</v>
      </c>
      <c r="T118" s="111">
        <f t="shared" si="32"/>
        <v>0</v>
      </c>
      <c r="U118" s="111">
        <v>3</v>
      </c>
      <c r="V118" s="115"/>
      <c r="W118" s="125"/>
    </row>
    <row r="119" spans="1:23" s="12" customFormat="1" ht="75" customHeight="1" x14ac:dyDescent="0.2">
      <c r="A119" s="106"/>
      <c r="B119" s="114"/>
      <c r="C119" s="107" t="s">
        <v>103</v>
      </c>
      <c r="D119" s="108" t="s">
        <v>155</v>
      </c>
      <c r="E119" s="109"/>
      <c r="F119" s="110" t="s">
        <v>104</v>
      </c>
      <c r="G119" s="110" t="s">
        <v>104</v>
      </c>
      <c r="H119" s="110" t="s">
        <v>104</v>
      </c>
      <c r="I119" s="111">
        <f t="shared" si="21"/>
        <v>0</v>
      </c>
      <c r="J119" s="111">
        <f t="shared" si="22"/>
        <v>0</v>
      </c>
      <c r="K119" s="111">
        <f t="shared" si="23"/>
        <v>0</v>
      </c>
      <c r="L119" s="111">
        <f t="shared" si="24"/>
        <v>0</v>
      </c>
      <c r="M119" s="111">
        <f t="shared" si="25"/>
        <v>0</v>
      </c>
      <c r="N119" s="111">
        <f t="shared" si="26"/>
        <v>0</v>
      </c>
      <c r="O119" s="111">
        <f t="shared" si="27"/>
        <v>0</v>
      </c>
      <c r="P119" s="111">
        <f t="shared" si="28"/>
        <v>0</v>
      </c>
      <c r="Q119" s="111">
        <f t="shared" si="29"/>
        <v>0</v>
      </c>
      <c r="R119" s="111">
        <f t="shared" si="30"/>
        <v>0</v>
      </c>
      <c r="S119" s="111">
        <f t="shared" si="31"/>
        <v>0</v>
      </c>
      <c r="T119" s="111">
        <f t="shared" si="32"/>
        <v>0</v>
      </c>
      <c r="U119" s="111">
        <v>3</v>
      </c>
      <c r="V119" s="115"/>
      <c r="W119" s="125"/>
    </row>
    <row r="120" spans="1:23" s="12" customFormat="1" ht="75" customHeight="1" x14ac:dyDescent="0.2">
      <c r="A120" s="106"/>
      <c r="B120" s="114"/>
      <c r="C120" s="107" t="s">
        <v>103</v>
      </c>
      <c r="D120" s="108" t="s">
        <v>155</v>
      </c>
      <c r="E120" s="109"/>
      <c r="F120" s="110" t="s">
        <v>104</v>
      </c>
      <c r="G120" s="110" t="s">
        <v>104</v>
      </c>
      <c r="H120" s="110" t="s">
        <v>104</v>
      </c>
      <c r="I120" s="111">
        <f t="shared" si="21"/>
        <v>0</v>
      </c>
      <c r="J120" s="111">
        <f t="shared" si="22"/>
        <v>0</v>
      </c>
      <c r="K120" s="111">
        <f t="shared" si="23"/>
        <v>0</v>
      </c>
      <c r="L120" s="111">
        <f t="shared" si="24"/>
        <v>0</v>
      </c>
      <c r="M120" s="111">
        <f t="shared" si="25"/>
        <v>0</v>
      </c>
      <c r="N120" s="111">
        <f t="shared" si="26"/>
        <v>0</v>
      </c>
      <c r="O120" s="111">
        <f t="shared" si="27"/>
        <v>0</v>
      </c>
      <c r="P120" s="111">
        <f t="shared" si="28"/>
        <v>0</v>
      </c>
      <c r="Q120" s="111">
        <f t="shared" si="29"/>
        <v>0</v>
      </c>
      <c r="R120" s="111">
        <f t="shared" si="30"/>
        <v>0</v>
      </c>
      <c r="S120" s="111">
        <f t="shared" si="31"/>
        <v>0</v>
      </c>
      <c r="T120" s="111">
        <f t="shared" si="32"/>
        <v>0</v>
      </c>
      <c r="U120" s="111">
        <v>3</v>
      </c>
      <c r="V120" s="115"/>
      <c r="W120" s="125"/>
    </row>
    <row r="121" spans="1:23" s="12" customFormat="1" ht="75" customHeight="1" x14ac:dyDescent="0.2">
      <c r="A121" s="106"/>
      <c r="B121" s="114"/>
      <c r="C121" s="107" t="s">
        <v>103</v>
      </c>
      <c r="D121" s="108" t="s">
        <v>155</v>
      </c>
      <c r="E121" s="109"/>
      <c r="F121" s="110" t="s">
        <v>104</v>
      </c>
      <c r="G121" s="110" t="s">
        <v>104</v>
      </c>
      <c r="H121" s="110" t="s">
        <v>104</v>
      </c>
      <c r="I121" s="111">
        <f t="shared" si="21"/>
        <v>0</v>
      </c>
      <c r="J121" s="111">
        <f t="shared" si="22"/>
        <v>0</v>
      </c>
      <c r="K121" s="111">
        <f t="shared" si="23"/>
        <v>0</v>
      </c>
      <c r="L121" s="111">
        <f t="shared" si="24"/>
        <v>0</v>
      </c>
      <c r="M121" s="111">
        <f t="shared" si="25"/>
        <v>0</v>
      </c>
      <c r="N121" s="111">
        <f t="shared" si="26"/>
        <v>0</v>
      </c>
      <c r="O121" s="111">
        <f t="shared" si="27"/>
        <v>0</v>
      </c>
      <c r="P121" s="111">
        <f t="shared" si="28"/>
        <v>0</v>
      </c>
      <c r="Q121" s="111">
        <f t="shared" si="29"/>
        <v>0</v>
      </c>
      <c r="R121" s="111">
        <f t="shared" si="30"/>
        <v>0</v>
      </c>
      <c r="S121" s="111">
        <f t="shared" si="31"/>
        <v>0</v>
      </c>
      <c r="T121" s="111">
        <f t="shared" si="32"/>
        <v>0</v>
      </c>
      <c r="U121" s="111">
        <v>3</v>
      </c>
      <c r="V121" s="115"/>
      <c r="W121" s="125"/>
    </row>
    <row r="122" spans="1:23" s="12" customFormat="1" ht="75" customHeight="1" x14ac:dyDescent="0.2">
      <c r="A122" s="106"/>
      <c r="B122" s="114"/>
      <c r="C122" s="107" t="s">
        <v>103</v>
      </c>
      <c r="D122" s="108" t="s">
        <v>155</v>
      </c>
      <c r="E122" s="109"/>
      <c r="F122" s="110" t="s">
        <v>104</v>
      </c>
      <c r="G122" s="110" t="s">
        <v>104</v>
      </c>
      <c r="H122" s="110" t="s">
        <v>104</v>
      </c>
      <c r="I122" s="111">
        <f t="shared" si="21"/>
        <v>0</v>
      </c>
      <c r="J122" s="111">
        <f t="shared" si="22"/>
        <v>0</v>
      </c>
      <c r="K122" s="111">
        <f t="shared" si="23"/>
        <v>0</v>
      </c>
      <c r="L122" s="111">
        <f t="shared" si="24"/>
        <v>0</v>
      </c>
      <c r="M122" s="111">
        <f t="shared" si="25"/>
        <v>0</v>
      </c>
      <c r="N122" s="111">
        <f t="shared" si="26"/>
        <v>0</v>
      </c>
      <c r="O122" s="111">
        <f t="shared" si="27"/>
        <v>0</v>
      </c>
      <c r="P122" s="111">
        <f t="shared" si="28"/>
        <v>0</v>
      </c>
      <c r="Q122" s="111">
        <f t="shared" si="29"/>
        <v>0</v>
      </c>
      <c r="R122" s="111">
        <f t="shared" si="30"/>
        <v>0</v>
      </c>
      <c r="S122" s="111">
        <f t="shared" si="31"/>
        <v>0</v>
      </c>
      <c r="T122" s="111">
        <f t="shared" si="32"/>
        <v>0</v>
      </c>
      <c r="U122" s="111">
        <v>3</v>
      </c>
      <c r="V122" s="115"/>
      <c r="W122" s="125"/>
    </row>
    <row r="123" spans="1:23" s="12" customFormat="1" ht="75" customHeight="1" x14ac:dyDescent="0.2">
      <c r="A123" s="106"/>
      <c r="B123" s="114"/>
      <c r="C123" s="107" t="s">
        <v>103</v>
      </c>
      <c r="D123" s="108" t="s">
        <v>155</v>
      </c>
      <c r="E123" s="109"/>
      <c r="F123" s="110" t="s">
        <v>104</v>
      </c>
      <c r="G123" s="110" t="s">
        <v>104</v>
      </c>
      <c r="H123" s="110" t="s">
        <v>104</v>
      </c>
      <c r="I123" s="111">
        <f t="shared" si="21"/>
        <v>0</v>
      </c>
      <c r="J123" s="111">
        <f t="shared" si="22"/>
        <v>0</v>
      </c>
      <c r="K123" s="111">
        <f t="shared" si="23"/>
        <v>0</v>
      </c>
      <c r="L123" s="111">
        <f t="shared" si="24"/>
        <v>0</v>
      </c>
      <c r="M123" s="111">
        <f t="shared" si="25"/>
        <v>0</v>
      </c>
      <c r="N123" s="111">
        <f t="shared" si="26"/>
        <v>0</v>
      </c>
      <c r="O123" s="111">
        <f t="shared" si="27"/>
        <v>0</v>
      </c>
      <c r="P123" s="111">
        <f t="shared" si="28"/>
        <v>0</v>
      </c>
      <c r="Q123" s="111">
        <f t="shared" si="29"/>
        <v>0</v>
      </c>
      <c r="R123" s="111">
        <f t="shared" si="30"/>
        <v>0</v>
      </c>
      <c r="S123" s="111">
        <f t="shared" si="31"/>
        <v>0</v>
      </c>
      <c r="T123" s="111">
        <f t="shared" si="32"/>
        <v>0</v>
      </c>
      <c r="U123" s="111">
        <v>3</v>
      </c>
      <c r="V123" s="115"/>
      <c r="W123" s="125"/>
    </row>
    <row r="124" spans="1:23" s="12" customFormat="1" ht="75" customHeight="1" x14ac:dyDescent="0.2">
      <c r="A124" s="106"/>
      <c r="B124" s="114"/>
      <c r="C124" s="107" t="s">
        <v>103</v>
      </c>
      <c r="D124" s="108" t="s">
        <v>155</v>
      </c>
      <c r="E124" s="109"/>
      <c r="F124" s="110" t="s">
        <v>104</v>
      </c>
      <c r="G124" s="110" t="s">
        <v>104</v>
      </c>
      <c r="H124" s="110" t="s">
        <v>104</v>
      </c>
      <c r="I124" s="111">
        <f t="shared" si="21"/>
        <v>0</v>
      </c>
      <c r="J124" s="111">
        <f t="shared" si="22"/>
        <v>0</v>
      </c>
      <c r="K124" s="111">
        <f t="shared" si="23"/>
        <v>0</v>
      </c>
      <c r="L124" s="111">
        <f t="shared" si="24"/>
        <v>0</v>
      </c>
      <c r="M124" s="111">
        <f t="shared" si="25"/>
        <v>0</v>
      </c>
      <c r="N124" s="111">
        <f t="shared" si="26"/>
        <v>0</v>
      </c>
      <c r="O124" s="111">
        <f t="shared" si="27"/>
        <v>0</v>
      </c>
      <c r="P124" s="111">
        <f t="shared" si="28"/>
        <v>0</v>
      </c>
      <c r="Q124" s="111">
        <f t="shared" si="29"/>
        <v>0</v>
      </c>
      <c r="R124" s="111">
        <f t="shared" si="30"/>
        <v>0</v>
      </c>
      <c r="S124" s="111">
        <f t="shared" si="31"/>
        <v>0</v>
      </c>
      <c r="T124" s="111">
        <f t="shared" si="32"/>
        <v>0</v>
      </c>
      <c r="U124" s="111">
        <v>3</v>
      </c>
      <c r="V124" s="115"/>
      <c r="W124" s="125"/>
    </row>
    <row r="125" spans="1:23" s="12" customFormat="1" ht="75" customHeight="1" x14ac:dyDescent="0.2">
      <c r="A125" s="106"/>
      <c r="B125" s="114"/>
      <c r="C125" s="107" t="s">
        <v>103</v>
      </c>
      <c r="D125" s="108" t="s">
        <v>155</v>
      </c>
      <c r="E125" s="109"/>
      <c r="F125" s="110" t="s">
        <v>104</v>
      </c>
      <c r="G125" s="110" t="s">
        <v>104</v>
      </c>
      <c r="H125" s="110" t="s">
        <v>104</v>
      </c>
      <c r="I125" s="111">
        <f t="shared" si="21"/>
        <v>0</v>
      </c>
      <c r="J125" s="111">
        <f t="shared" si="22"/>
        <v>0</v>
      </c>
      <c r="K125" s="111">
        <f t="shared" si="23"/>
        <v>0</v>
      </c>
      <c r="L125" s="111">
        <f t="shared" si="24"/>
        <v>0</v>
      </c>
      <c r="M125" s="111">
        <f t="shared" si="25"/>
        <v>0</v>
      </c>
      <c r="N125" s="111">
        <f t="shared" si="26"/>
        <v>0</v>
      </c>
      <c r="O125" s="111">
        <f t="shared" si="27"/>
        <v>0</v>
      </c>
      <c r="P125" s="111">
        <f t="shared" si="28"/>
        <v>0</v>
      </c>
      <c r="Q125" s="111">
        <f t="shared" si="29"/>
        <v>0</v>
      </c>
      <c r="R125" s="111">
        <f t="shared" si="30"/>
        <v>0</v>
      </c>
      <c r="S125" s="111">
        <f t="shared" si="31"/>
        <v>0</v>
      </c>
      <c r="T125" s="111">
        <f t="shared" si="32"/>
        <v>0</v>
      </c>
      <c r="U125" s="111">
        <v>3</v>
      </c>
      <c r="V125" s="115"/>
      <c r="W125" s="125"/>
    </row>
    <row r="126" spans="1:23" s="12" customFormat="1" ht="75" customHeight="1" x14ac:dyDescent="0.2">
      <c r="A126" s="106"/>
      <c r="B126" s="114"/>
      <c r="C126" s="107" t="s">
        <v>103</v>
      </c>
      <c r="D126" s="108" t="s">
        <v>155</v>
      </c>
      <c r="E126" s="109"/>
      <c r="F126" s="110" t="s">
        <v>104</v>
      </c>
      <c r="G126" s="110" t="s">
        <v>104</v>
      </c>
      <c r="H126" s="110" t="s">
        <v>104</v>
      </c>
      <c r="I126" s="111">
        <f t="shared" si="21"/>
        <v>0</v>
      </c>
      <c r="J126" s="111">
        <f t="shared" si="22"/>
        <v>0</v>
      </c>
      <c r="K126" s="111">
        <f t="shared" si="23"/>
        <v>0</v>
      </c>
      <c r="L126" s="111">
        <f t="shared" si="24"/>
        <v>0</v>
      </c>
      <c r="M126" s="111">
        <f t="shared" si="25"/>
        <v>0</v>
      </c>
      <c r="N126" s="111">
        <f t="shared" si="26"/>
        <v>0</v>
      </c>
      <c r="O126" s="111">
        <f t="shared" si="27"/>
        <v>0</v>
      </c>
      <c r="P126" s="111">
        <f t="shared" si="28"/>
        <v>0</v>
      </c>
      <c r="Q126" s="111">
        <f t="shared" si="29"/>
        <v>0</v>
      </c>
      <c r="R126" s="111">
        <f t="shared" si="30"/>
        <v>0</v>
      </c>
      <c r="S126" s="111">
        <f t="shared" si="31"/>
        <v>0</v>
      </c>
      <c r="T126" s="111">
        <f t="shared" si="32"/>
        <v>0</v>
      </c>
      <c r="U126" s="111">
        <v>3</v>
      </c>
      <c r="V126" s="115"/>
      <c r="W126" s="125"/>
    </row>
    <row r="127" spans="1:23" s="12" customFormat="1" ht="75" customHeight="1" x14ac:dyDescent="0.2">
      <c r="A127" s="106"/>
      <c r="B127" s="114"/>
      <c r="C127" s="107" t="s">
        <v>103</v>
      </c>
      <c r="D127" s="108" t="s">
        <v>155</v>
      </c>
      <c r="E127" s="109"/>
      <c r="F127" s="110" t="s">
        <v>104</v>
      </c>
      <c r="G127" s="110" t="s">
        <v>104</v>
      </c>
      <c r="H127" s="110" t="s">
        <v>104</v>
      </c>
      <c r="I127" s="111">
        <f t="shared" si="21"/>
        <v>0</v>
      </c>
      <c r="J127" s="111">
        <f t="shared" si="22"/>
        <v>0</v>
      </c>
      <c r="K127" s="111">
        <f t="shared" si="23"/>
        <v>0</v>
      </c>
      <c r="L127" s="111">
        <f t="shared" si="24"/>
        <v>0</v>
      </c>
      <c r="M127" s="111">
        <f t="shared" si="25"/>
        <v>0</v>
      </c>
      <c r="N127" s="111">
        <f t="shared" si="26"/>
        <v>0</v>
      </c>
      <c r="O127" s="111">
        <f t="shared" si="27"/>
        <v>0</v>
      </c>
      <c r="P127" s="111">
        <f t="shared" si="28"/>
        <v>0</v>
      </c>
      <c r="Q127" s="111">
        <f t="shared" si="29"/>
        <v>0</v>
      </c>
      <c r="R127" s="111">
        <f t="shared" si="30"/>
        <v>0</v>
      </c>
      <c r="S127" s="111">
        <f t="shared" si="31"/>
        <v>0</v>
      </c>
      <c r="T127" s="111">
        <f t="shared" si="32"/>
        <v>0</v>
      </c>
      <c r="U127" s="111">
        <v>3</v>
      </c>
      <c r="V127" s="115"/>
      <c r="W127" s="125"/>
    </row>
    <row r="128" spans="1:23" s="12" customFormat="1" ht="75" customHeight="1" x14ac:dyDescent="0.2">
      <c r="A128" s="106"/>
      <c r="B128" s="114"/>
      <c r="C128" s="107" t="s">
        <v>103</v>
      </c>
      <c r="D128" s="108" t="s">
        <v>155</v>
      </c>
      <c r="E128" s="109"/>
      <c r="F128" s="110" t="s">
        <v>104</v>
      </c>
      <c r="G128" s="110" t="s">
        <v>104</v>
      </c>
      <c r="H128" s="110" t="s">
        <v>104</v>
      </c>
      <c r="I128" s="111">
        <f t="shared" si="21"/>
        <v>0</v>
      </c>
      <c r="J128" s="111">
        <f t="shared" si="22"/>
        <v>0</v>
      </c>
      <c r="K128" s="111">
        <f t="shared" si="23"/>
        <v>0</v>
      </c>
      <c r="L128" s="111">
        <f t="shared" si="24"/>
        <v>0</v>
      </c>
      <c r="M128" s="111">
        <f t="shared" si="25"/>
        <v>0</v>
      </c>
      <c r="N128" s="111">
        <f t="shared" si="26"/>
        <v>0</v>
      </c>
      <c r="O128" s="111">
        <f t="shared" si="27"/>
        <v>0</v>
      </c>
      <c r="P128" s="111">
        <f t="shared" si="28"/>
        <v>0</v>
      </c>
      <c r="Q128" s="111">
        <f t="shared" si="29"/>
        <v>0</v>
      </c>
      <c r="R128" s="111">
        <f t="shared" si="30"/>
        <v>0</v>
      </c>
      <c r="S128" s="111">
        <f t="shared" si="31"/>
        <v>0</v>
      </c>
      <c r="T128" s="111">
        <f t="shared" si="32"/>
        <v>0</v>
      </c>
      <c r="U128" s="111">
        <v>3</v>
      </c>
      <c r="V128" s="115"/>
      <c r="W128" s="125"/>
    </row>
    <row r="129" spans="1:23" s="12" customFormat="1" ht="75" customHeight="1" x14ac:dyDescent="0.2">
      <c r="A129" s="106"/>
      <c r="B129" s="114"/>
      <c r="C129" s="107" t="s">
        <v>103</v>
      </c>
      <c r="D129" s="108" t="s">
        <v>155</v>
      </c>
      <c r="E129" s="109"/>
      <c r="F129" s="110" t="s">
        <v>104</v>
      </c>
      <c r="G129" s="110" t="s">
        <v>104</v>
      </c>
      <c r="H129" s="110" t="s">
        <v>104</v>
      </c>
      <c r="I129" s="111">
        <f t="shared" si="21"/>
        <v>0</v>
      </c>
      <c r="J129" s="111">
        <f t="shared" si="22"/>
        <v>0</v>
      </c>
      <c r="K129" s="111">
        <f t="shared" si="23"/>
        <v>0</v>
      </c>
      <c r="L129" s="111">
        <f t="shared" si="24"/>
        <v>0</v>
      </c>
      <c r="M129" s="111">
        <f t="shared" si="25"/>
        <v>0</v>
      </c>
      <c r="N129" s="111">
        <f t="shared" si="26"/>
        <v>0</v>
      </c>
      <c r="O129" s="111">
        <f t="shared" si="27"/>
        <v>0</v>
      </c>
      <c r="P129" s="111">
        <f t="shared" si="28"/>
        <v>0</v>
      </c>
      <c r="Q129" s="111">
        <f t="shared" si="29"/>
        <v>0</v>
      </c>
      <c r="R129" s="111">
        <f t="shared" si="30"/>
        <v>0</v>
      </c>
      <c r="S129" s="111">
        <f t="shared" si="31"/>
        <v>0</v>
      </c>
      <c r="T129" s="111">
        <f t="shared" si="32"/>
        <v>0</v>
      </c>
      <c r="U129" s="111">
        <v>3</v>
      </c>
      <c r="V129" s="115"/>
      <c r="W129" s="125"/>
    </row>
    <row r="130" spans="1:23" s="12" customFormat="1" ht="75" customHeight="1" x14ac:dyDescent="0.2">
      <c r="A130" s="106"/>
      <c r="B130" s="114"/>
      <c r="C130" s="107" t="s">
        <v>103</v>
      </c>
      <c r="D130" s="108" t="s">
        <v>155</v>
      </c>
      <c r="E130" s="109"/>
      <c r="F130" s="110" t="s">
        <v>104</v>
      </c>
      <c r="G130" s="110" t="s">
        <v>104</v>
      </c>
      <c r="H130" s="110" t="s">
        <v>104</v>
      </c>
      <c r="I130" s="111">
        <f t="shared" si="21"/>
        <v>0</v>
      </c>
      <c r="J130" s="111">
        <f t="shared" si="22"/>
        <v>0</v>
      </c>
      <c r="K130" s="111">
        <f t="shared" si="23"/>
        <v>0</v>
      </c>
      <c r="L130" s="111">
        <f t="shared" si="24"/>
        <v>0</v>
      </c>
      <c r="M130" s="111">
        <f t="shared" si="25"/>
        <v>0</v>
      </c>
      <c r="N130" s="111">
        <f t="shared" si="26"/>
        <v>0</v>
      </c>
      <c r="O130" s="111">
        <f t="shared" si="27"/>
        <v>0</v>
      </c>
      <c r="P130" s="111">
        <f t="shared" si="28"/>
        <v>0</v>
      </c>
      <c r="Q130" s="111">
        <f t="shared" si="29"/>
        <v>0</v>
      </c>
      <c r="R130" s="111">
        <f t="shared" si="30"/>
        <v>0</v>
      </c>
      <c r="S130" s="111">
        <f t="shared" si="31"/>
        <v>0</v>
      </c>
      <c r="T130" s="111">
        <f t="shared" si="32"/>
        <v>0</v>
      </c>
      <c r="U130" s="111">
        <v>3</v>
      </c>
      <c r="V130" s="115"/>
      <c r="W130" s="125"/>
    </row>
    <row r="131" spans="1:23" s="12" customFormat="1" ht="75" customHeight="1" x14ac:dyDescent="0.2">
      <c r="A131" s="106"/>
      <c r="B131" s="114"/>
      <c r="C131" s="107" t="s">
        <v>103</v>
      </c>
      <c r="D131" s="108" t="s">
        <v>155</v>
      </c>
      <c r="E131" s="109"/>
      <c r="F131" s="110" t="s">
        <v>104</v>
      </c>
      <c r="G131" s="110" t="s">
        <v>104</v>
      </c>
      <c r="H131" s="110" t="s">
        <v>104</v>
      </c>
      <c r="I131" s="111">
        <f t="shared" si="21"/>
        <v>0</v>
      </c>
      <c r="J131" s="111">
        <f t="shared" si="22"/>
        <v>0</v>
      </c>
      <c r="K131" s="111">
        <f t="shared" si="23"/>
        <v>0</v>
      </c>
      <c r="L131" s="111">
        <f t="shared" si="24"/>
        <v>0</v>
      </c>
      <c r="M131" s="111">
        <f t="shared" si="25"/>
        <v>0</v>
      </c>
      <c r="N131" s="111">
        <f t="shared" si="26"/>
        <v>0</v>
      </c>
      <c r="O131" s="111">
        <f t="shared" si="27"/>
        <v>0</v>
      </c>
      <c r="P131" s="111">
        <f t="shared" si="28"/>
        <v>0</v>
      </c>
      <c r="Q131" s="111">
        <f t="shared" si="29"/>
        <v>0</v>
      </c>
      <c r="R131" s="111">
        <f t="shared" si="30"/>
        <v>0</v>
      </c>
      <c r="S131" s="111">
        <f t="shared" si="31"/>
        <v>0</v>
      </c>
      <c r="T131" s="111">
        <f t="shared" si="32"/>
        <v>0</v>
      </c>
      <c r="U131" s="111">
        <v>3</v>
      </c>
      <c r="V131" s="115"/>
      <c r="W131" s="125"/>
    </row>
    <row r="132" spans="1:23" s="12" customFormat="1" ht="75" customHeight="1" x14ac:dyDescent="0.2">
      <c r="A132" s="106"/>
      <c r="B132" s="114"/>
      <c r="C132" s="107" t="s">
        <v>103</v>
      </c>
      <c r="D132" s="108" t="s">
        <v>155</v>
      </c>
      <c r="E132" s="109"/>
      <c r="F132" s="110" t="s">
        <v>104</v>
      </c>
      <c r="G132" s="110" t="s">
        <v>104</v>
      </c>
      <c r="H132" s="110" t="s">
        <v>104</v>
      </c>
      <c r="I132" s="111">
        <f t="shared" si="21"/>
        <v>0</v>
      </c>
      <c r="J132" s="111">
        <f t="shared" si="22"/>
        <v>0</v>
      </c>
      <c r="K132" s="111">
        <f t="shared" si="23"/>
        <v>0</v>
      </c>
      <c r="L132" s="111">
        <f t="shared" si="24"/>
        <v>0</v>
      </c>
      <c r="M132" s="111">
        <f t="shared" si="25"/>
        <v>0</v>
      </c>
      <c r="N132" s="111">
        <f t="shared" si="26"/>
        <v>0</v>
      </c>
      <c r="O132" s="111">
        <f t="shared" si="27"/>
        <v>0</v>
      </c>
      <c r="P132" s="111">
        <f t="shared" si="28"/>
        <v>0</v>
      </c>
      <c r="Q132" s="111">
        <f t="shared" si="29"/>
        <v>0</v>
      </c>
      <c r="R132" s="111">
        <f t="shared" si="30"/>
        <v>0</v>
      </c>
      <c r="S132" s="111">
        <f t="shared" si="31"/>
        <v>0</v>
      </c>
      <c r="T132" s="111">
        <f t="shared" si="32"/>
        <v>0</v>
      </c>
      <c r="U132" s="111">
        <v>3</v>
      </c>
      <c r="V132" s="115"/>
      <c r="W132" s="125"/>
    </row>
    <row r="133" spans="1:23" s="12" customFormat="1" ht="75" customHeight="1" x14ac:dyDescent="0.2">
      <c r="A133" s="106"/>
      <c r="B133" s="114"/>
      <c r="C133" s="107" t="s">
        <v>103</v>
      </c>
      <c r="D133" s="108" t="s">
        <v>155</v>
      </c>
      <c r="E133" s="109"/>
      <c r="F133" s="110" t="s">
        <v>104</v>
      </c>
      <c r="G133" s="110" t="s">
        <v>104</v>
      </c>
      <c r="H133" s="110" t="s">
        <v>104</v>
      </c>
      <c r="I133" s="111">
        <f t="shared" ref="I133:I196" si="33">COUNTIFS(C133:C133,"=High",F133:F133,"=YES-Fully meets")</f>
        <v>0</v>
      </c>
      <c r="J133" s="111">
        <f t="shared" ref="J133:J196" si="34">COUNTIFS(C133:C133,"=High",F133:F133,"=YES-Partially meets")</f>
        <v>0</v>
      </c>
      <c r="K133" s="111">
        <f t="shared" ref="K133:K196" si="35">COUNTIFS(C133:C133,"=High",F133:F133,"=NO-Does not meet")</f>
        <v>0</v>
      </c>
      <c r="L133" s="111">
        <f t="shared" ref="L133:L196" si="36">COUNTIFS(C133:C133,"=Medium",F133:F133,"=YES-Fully meets")</f>
        <v>0</v>
      </c>
      <c r="M133" s="111">
        <f t="shared" ref="M133:M196" si="37">COUNTIFS(C133:C133,"=Medium",F133:F133,"=YES-Partially meets")</f>
        <v>0</v>
      </c>
      <c r="N133" s="111">
        <f t="shared" ref="N133:N196" si="38">COUNTIFS(C133:C133,"=Medium",F133:F133,"=NO-Does not meet")</f>
        <v>0</v>
      </c>
      <c r="O133" s="111">
        <f t="shared" ref="O133:O196" si="39">COUNTIFS(C133:C133,"=Low",F133:F133,"=YES-Fully meets")</f>
        <v>0</v>
      </c>
      <c r="P133" s="111">
        <f t="shared" ref="P133:P196" si="40">COUNTIFS(C133:C133,"=Low",F133:F133,"=YES-Partially meets")</f>
        <v>0</v>
      </c>
      <c r="Q133" s="111">
        <f t="shared" ref="Q133:Q196" si="41">COUNTIFS(C133:C133,"=Low",F133:F133,"=NO-Does not meet")</f>
        <v>0</v>
      </c>
      <c r="R133" s="111">
        <f t="shared" ref="R133:R196" si="42">+($I133*$I$2)+($J133*$J$2)+(K133*$K$2)+(L133*$L$2)+(M133*$M$2)+(N133*$N$2)+(O133*$O$2)+(P133*$P$2)+(Q133*$Q$2)</f>
        <v>0</v>
      </c>
      <c r="S133" s="111">
        <f t="shared" ref="S133:S196" si="43">IF($G133="Production",1,IF($G133="Development",0.25,0))</f>
        <v>0</v>
      </c>
      <c r="T133" s="111">
        <f t="shared" ref="T133:T196" si="44">+R133*S133</f>
        <v>0</v>
      </c>
      <c r="U133" s="111">
        <v>3</v>
      </c>
      <c r="V133" s="115"/>
      <c r="W133" s="125"/>
    </row>
    <row r="134" spans="1:23" s="12" customFormat="1" ht="75" customHeight="1" x14ac:dyDescent="0.2">
      <c r="A134" s="106"/>
      <c r="B134" s="114"/>
      <c r="C134" s="107" t="s">
        <v>103</v>
      </c>
      <c r="D134" s="108" t="s">
        <v>155</v>
      </c>
      <c r="E134" s="109"/>
      <c r="F134" s="110" t="s">
        <v>104</v>
      </c>
      <c r="G134" s="110" t="s">
        <v>104</v>
      </c>
      <c r="H134" s="110" t="s">
        <v>104</v>
      </c>
      <c r="I134" s="111">
        <f t="shared" si="33"/>
        <v>0</v>
      </c>
      <c r="J134" s="111">
        <f t="shared" si="34"/>
        <v>0</v>
      </c>
      <c r="K134" s="111">
        <f t="shared" si="35"/>
        <v>0</v>
      </c>
      <c r="L134" s="111">
        <f t="shared" si="36"/>
        <v>0</v>
      </c>
      <c r="M134" s="111">
        <f t="shared" si="37"/>
        <v>0</v>
      </c>
      <c r="N134" s="111">
        <f t="shared" si="38"/>
        <v>0</v>
      </c>
      <c r="O134" s="111">
        <f t="shared" si="39"/>
        <v>0</v>
      </c>
      <c r="P134" s="111">
        <f t="shared" si="40"/>
        <v>0</v>
      </c>
      <c r="Q134" s="111">
        <f t="shared" si="41"/>
        <v>0</v>
      </c>
      <c r="R134" s="111">
        <f t="shared" si="42"/>
        <v>0</v>
      </c>
      <c r="S134" s="111">
        <f t="shared" si="43"/>
        <v>0</v>
      </c>
      <c r="T134" s="111">
        <f t="shared" si="44"/>
        <v>0</v>
      </c>
      <c r="U134" s="111">
        <v>3</v>
      </c>
      <c r="V134" s="115"/>
      <c r="W134" s="125"/>
    </row>
    <row r="135" spans="1:23" s="12" customFormat="1" ht="75" customHeight="1" x14ac:dyDescent="0.2">
      <c r="A135" s="106"/>
      <c r="B135" s="114"/>
      <c r="C135" s="107" t="s">
        <v>103</v>
      </c>
      <c r="D135" s="108" t="s">
        <v>155</v>
      </c>
      <c r="E135" s="109"/>
      <c r="F135" s="110" t="s">
        <v>104</v>
      </c>
      <c r="G135" s="110" t="s">
        <v>104</v>
      </c>
      <c r="H135" s="110" t="s">
        <v>104</v>
      </c>
      <c r="I135" s="111">
        <f t="shared" si="33"/>
        <v>0</v>
      </c>
      <c r="J135" s="111">
        <f t="shared" si="34"/>
        <v>0</v>
      </c>
      <c r="K135" s="111">
        <f t="shared" si="35"/>
        <v>0</v>
      </c>
      <c r="L135" s="111">
        <f t="shared" si="36"/>
        <v>0</v>
      </c>
      <c r="M135" s="111">
        <f t="shared" si="37"/>
        <v>0</v>
      </c>
      <c r="N135" s="111">
        <f t="shared" si="38"/>
        <v>0</v>
      </c>
      <c r="O135" s="111">
        <f t="shared" si="39"/>
        <v>0</v>
      </c>
      <c r="P135" s="111">
        <f t="shared" si="40"/>
        <v>0</v>
      </c>
      <c r="Q135" s="111">
        <f t="shared" si="41"/>
        <v>0</v>
      </c>
      <c r="R135" s="111">
        <f t="shared" si="42"/>
        <v>0</v>
      </c>
      <c r="S135" s="111">
        <f t="shared" si="43"/>
        <v>0</v>
      </c>
      <c r="T135" s="111">
        <f t="shared" si="44"/>
        <v>0</v>
      </c>
      <c r="U135" s="111">
        <v>3</v>
      </c>
      <c r="V135" s="115"/>
      <c r="W135" s="125"/>
    </row>
    <row r="136" spans="1:23" s="12" customFormat="1" ht="75" customHeight="1" x14ac:dyDescent="0.2">
      <c r="A136" s="106"/>
      <c r="B136" s="114"/>
      <c r="C136" s="107" t="s">
        <v>103</v>
      </c>
      <c r="D136" s="108" t="s">
        <v>155</v>
      </c>
      <c r="E136" s="109"/>
      <c r="F136" s="110" t="s">
        <v>104</v>
      </c>
      <c r="G136" s="110" t="s">
        <v>104</v>
      </c>
      <c r="H136" s="110" t="s">
        <v>104</v>
      </c>
      <c r="I136" s="111">
        <f t="shared" si="33"/>
        <v>0</v>
      </c>
      <c r="J136" s="111">
        <f t="shared" si="34"/>
        <v>0</v>
      </c>
      <c r="K136" s="111">
        <f t="shared" si="35"/>
        <v>0</v>
      </c>
      <c r="L136" s="111">
        <f t="shared" si="36"/>
        <v>0</v>
      </c>
      <c r="M136" s="111">
        <f t="shared" si="37"/>
        <v>0</v>
      </c>
      <c r="N136" s="111">
        <f t="shared" si="38"/>
        <v>0</v>
      </c>
      <c r="O136" s="111">
        <f t="shared" si="39"/>
        <v>0</v>
      </c>
      <c r="P136" s="111">
        <f t="shared" si="40"/>
        <v>0</v>
      </c>
      <c r="Q136" s="111">
        <f t="shared" si="41"/>
        <v>0</v>
      </c>
      <c r="R136" s="111">
        <f t="shared" si="42"/>
        <v>0</v>
      </c>
      <c r="S136" s="111">
        <f t="shared" si="43"/>
        <v>0</v>
      </c>
      <c r="T136" s="111">
        <f t="shared" si="44"/>
        <v>0</v>
      </c>
      <c r="U136" s="111">
        <v>3</v>
      </c>
      <c r="V136" s="115"/>
      <c r="W136" s="125"/>
    </row>
    <row r="137" spans="1:23" s="12" customFormat="1" ht="75" customHeight="1" x14ac:dyDescent="0.2">
      <c r="A137" s="106"/>
      <c r="B137" s="114"/>
      <c r="C137" s="107" t="s">
        <v>103</v>
      </c>
      <c r="D137" s="108" t="s">
        <v>155</v>
      </c>
      <c r="E137" s="109"/>
      <c r="F137" s="110" t="s">
        <v>104</v>
      </c>
      <c r="G137" s="110" t="s">
        <v>104</v>
      </c>
      <c r="H137" s="110" t="s">
        <v>104</v>
      </c>
      <c r="I137" s="111">
        <f t="shared" si="33"/>
        <v>0</v>
      </c>
      <c r="J137" s="111">
        <f t="shared" si="34"/>
        <v>0</v>
      </c>
      <c r="K137" s="111">
        <f t="shared" si="35"/>
        <v>0</v>
      </c>
      <c r="L137" s="111">
        <f t="shared" si="36"/>
        <v>0</v>
      </c>
      <c r="M137" s="111">
        <f t="shared" si="37"/>
        <v>0</v>
      </c>
      <c r="N137" s="111">
        <f t="shared" si="38"/>
        <v>0</v>
      </c>
      <c r="O137" s="111">
        <f t="shared" si="39"/>
        <v>0</v>
      </c>
      <c r="P137" s="111">
        <f t="shared" si="40"/>
        <v>0</v>
      </c>
      <c r="Q137" s="111">
        <f t="shared" si="41"/>
        <v>0</v>
      </c>
      <c r="R137" s="111">
        <f t="shared" si="42"/>
        <v>0</v>
      </c>
      <c r="S137" s="111">
        <f t="shared" si="43"/>
        <v>0</v>
      </c>
      <c r="T137" s="111">
        <f t="shared" si="44"/>
        <v>0</v>
      </c>
      <c r="U137" s="111">
        <v>3</v>
      </c>
      <c r="V137" s="115"/>
      <c r="W137" s="125"/>
    </row>
    <row r="138" spans="1:23" s="12" customFormat="1" ht="75" customHeight="1" x14ac:dyDescent="0.2">
      <c r="A138" s="106"/>
      <c r="B138" s="114"/>
      <c r="C138" s="107" t="s">
        <v>103</v>
      </c>
      <c r="D138" s="108" t="s">
        <v>155</v>
      </c>
      <c r="E138" s="109"/>
      <c r="F138" s="110" t="s">
        <v>104</v>
      </c>
      <c r="G138" s="110" t="s">
        <v>104</v>
      </c>
      <c r="H138" s="110" t="s">
        <v>104</v>
      </c>
      <c r="I138" s="111">
        <f t="shared" si="33"/>
        <v>0</v>
      </c>
      <c r="J138" s="111">
        <f t="shared" si="34"/>
        <v>0</v>
      </c>
      <c r="K138" s="111">
        <f t="shared" si="35"/>
        <v>0</v>
      </c>
      <c r="L138" s="111">
        <f t="shared" si="36"/>
        <v>0</v>
      </c>
      <c r="M138" s="111">
        <f t="shared" si="37"/>
        <v>0</v>
      </c>
      <c r="N138" s="111">
        <f t="shared" si="38"/>
        <v>0</v>
      </c>
      <c r="O138" s="111">
        <f t="shared" si="39"/>
        <v>0</v>
      </c>
      <c r="P138" s="111">
        <f t="shared" si="40"/>
        <v>0</v>
      </c>
      <c r="Q138" s="111">
        <f t="shared" si="41"/>
        <v>0</v>
      </c>
      <c r="R138" s="111">
        <f t="shared" si="42"/>
        <v>0</v>
      </c>
      <c r="S138" s="111">
        <f t="shared" si="43"/>
        <v>0</v>
      </c>
      <c r="T138" s="111">
        <f t="shared" si="44"/>
        <v>0</v>
      </c>
      <c r="U138" s="111">
        <v>3</v>
      </c>
      <c r="V138" s="115"/>
      <c r="W138" s="125"/>
    </row>
    <row r="139" spans="1:23" s="12" customFormat="1" ht="75" customHeight="1" x14ac:dyDescent="0.2">
      <c r="A139" s="106"/>
      <c r="B139" s="114"/>
      <c r="C139" s="107" t="s">
        <v>103</v>
      </c>
      <c r="D139" s="108" t="s">
        <v>155</v>
      </c>
      <c r="E139" s="109"/>
      <c r="F139" s="110" t="s">
        <v>104</v>
      </c>
      <c r="G139" s="110" t="s">
        <v>104</v>
      </c>
      <c r="H139" s="110" t="s">
        <v>104</v>
      </c>
      <c r="I139" s="111">
        <f t="shared" si="33"/>
        <v>0</v>
      </c>
      <c r="J139" s="111">
        <f t="shared" si="34"/>
        <v>0</v>
      </c>
      <c r="K139" s="111">
        <f t="shared" si="35"/>
        <v>0</v>
      </c>
      <c r="L139" s="111">
        <f t="shared" si="36"/>
        <v>0</v>
      </c>
      <c r="M139" s="111">
        <f t="shared" si="37"/>
        <v>0</v>
      </c>
      <c r="N139" s="111">
        <f t="shared" si="38"/>
        <v>0</v>
      </c>
      <c r="O139" s="111">
        <f t="shared" si="39"/>
        <v>0</v>
      </c>
      <c r="P139" s="111">
        <f t="shared" si="40"/>
        <v>0</v>
      </c>
      <c r="Q139" s="111">
        <f t="shared" si="41"/>
        <v>0</v>
      </c>
      <c r="R139" s="111">
        <f t="shared" si="42"/>
        <v>0</v>
      </c>
      <c r="S139" s="111">
        <f t="shared" si="43"/>
        <v>0</v>
      </c>
      <c r="T139" s="111">
        <f t="shared" si="44"/>
        <v>0</v>
      </c>
      <c r="U139" s="111">
        <v>3</v>
      </c>
      <c r="V139" s="115"/>
      <c r="W139" s="125"/>
    </row>
    <row r="140" spans="1:23" s="12" customFormat="1" ht="75" customHeight="1" x14ac:dyDescent="0.2">
      <c r="A140" s="106"/>
      <c r="B140" s="114"/>
      <c r="C140" s="107" t="s">
        <v>103</v>
      </c>
      <c r="D140" s="108" t="s">
        <v>155</v>
      </c>
      <c r="E140" s="109"/>
      <c r="F140" s="110" t="s">
        <v>104</v>
      </c>
      <c r="G140" s="110" t="s">
        <v>104</v>
      </c>
      <c r="H140" s="110" t="s">
        <v>104</v>
      </c>
      <c r="I140" s="111">
        <f t="shared" si="33"/>
        <v>0</v>
      </c>
      <c r="J140" s="111">
        <f t="shared" si="34"/>
        <v>0</v>
      </c>
      <c r="K140" s="111">
        <f t="shared" si="35"/>
        <v>0</v>
      </c>
      <c r="L140" s="111">
        <f t="shared" si="36"/>
        <v>0</v>
      </c>
      <c r="M140" s="111">
        <f t="shared" si="37"/>
        <v>0</v>
      </c>
      <c r="N140" s="111">
        <f t="shared" si="38"/>
        <v>0</v>
      </c>
      <c r="O140" s="111">
        <f t="shared" si="39"/>
        <v>0</v>
      </c>
      <c r="P140" s="111">
        <f t="shared" si="40"/>
        <v>0</v>
      </c>
      <c r="Q140" s="111">
        <f t="shared" si="41"/>
        <v>0</v>
      </c>
      <c r="R140" s="111">
        <f t="shared" si="42"/>
        <v>0</v>
      </c>
      <c r="S140" s="111">
        <f t="shared" si="43"/>
        <v>0</v>
      </c>
      <c r="T140" s="111">
        <f t="shared" si="44"/>
        <v>0</v>
      </c>
      <c r="U140" s="111">
        <v>3</v>
      </c>
      <c r="V140" s="115"/>
      <c r="W140" s="125"/>
    </row>
    <row r="141" spans="1:23" s="12" customFormat="1" ht="75" customHeight="1" x14ac:dyDescent="0.2">
      <c r="A141" s="106"/>
      <c r="B141" s="114"/>
      <c r="C141" s="107" t="s">
        <v>103</v>
      </c>
      <c r="D141" s="108" t="s">
        <v>155</v>
      </c>
      <c r="E141" s="109"/>
      <c r="F141" s="110" t="s">
        <v>104</v>
      </c>
      <c r="G141" s="110" t="s">
        <v>104</v>
      </c>
      <c r="H141" s="110" t="s">
        <v>104</v>
      </c>
      <c r="I141" s="111">
        <f t="shared" si="33"/>
        <v>0</v>
      </c>
      <c r="J141" s="111">
        <f t="shared" si="34"/>
        <v>0</v>
      </c>
      <c r="K141" s="111">
        <f t="shared" si="35"/>
        <v>0</v>
      </c>
      <c r="L141" s="111">
        <f t="shared" si="36"/>
        <v>0</v>
      </c>
      <c r="M141" s="111">
        <f t="shared" si="37"/>
        <v>0</v>
      </c>
      <c r="N141" s="111">
        <f t="shared" si="38"/>
        <v>0</v>
      </c>
      <c r="O141" s="111">
        <f t="shared" si="39"/>
        <v>0</v>
      </c>
      <c r="P141" s="111">
        <f t="shared" si="40"/>
        <v>0</v>
      </c>
      <c r="Q141" s="111">
        <f t="shared" si="41"/>
        <v>0</v>
      </c>
      <c r="R141" s="111">
        <f t="shared" si="42"/>
        <v>0</v>
      </c>
      <c r="S141" s="111">
        <f t="shared" si="43"/>
        <v>0</v>
      </c>
      <c r="T141" s="111">
        <f t="shared" si="44"/>
        <v>0</v>
      </c>
      <c r="U141" s="111">
        <v>3</v>
      </c>
      <c r="V141" s="115"/>
      <c r="W141" s="125"/>
    </row>
    <row r="142" spans="1:23" s="12" customFormat="1" ht="75" customHeight="1" x14ac:dyDescent="0.2">
      <c r="A142" s="106"/>
      <c r="B142" s="114"/>
      <c r="C142" s="107" t="s">
        <v>103</v>
      </c>
      <c r="D142" s="108" t="s">
        <v>155</v>
      </c>
      <c r="E142" s="109"/>
      <c r="F142" s="110" t="s">
        <v>104</v>
      </c>
      <c r="G142" s="110" t="s">
        <v>104</v>
      </c>
      <c r="H142" s="110" t="s">
        <v>104</v>
      </c>
      <c r="I142" s="111">
        <f t="shared" si="33"/>
        <v>0</v>
      </c>
      <c r="J142" s="111">
        <f t="shared" si="34"/>
        <v>0</v>
      </c>
      <c r="K142" s="111">
        <f t="shared" si="35"/>
        <v>0</v>
      </c>
      <c r="L142" s="111">
        <f t="shared" si="36"/>
        <v>0</v>
      </c>
      <c r="M142" s="111">
        <f t="shared" si="37"/>
        <v>0</v>
      </c>
      <c r="N142" s="111">
        <f t="shared" si="38"/>
        <v>0</v>
      </c>
      <c r="O142" s="111">
        <f t="shared" si="39"/>
        <v>0</v>
      </c>
      <c r="P142" s="111">
        <f t="shared" si="40"/>
        <v>0</v>
      </c>
      <c r="Q142" s="111">
        <f t="shared" si="41"/>
        <v>0</v>
      </c>
      <c r="R142" s="111">
        <f t="shared" si="42"/>
        <v>0</v>
      </c>
      <c r="S142" s="111">
        <f t="shared" si="43"/>
        <v>0</v>
      </c>
      <c r="T142" s="111">
        <f t="shared" si="44"/>
        <v>0</v>
      </c>
      <c r="U142" s="111">
        <v>3</v>
      </c>
      <c r="V142" s="115"/>
      <c r="W142" s="125"/>
    </row>
    <row r="143" spans="1:23" s="12" customFormat="1" ht="75" customHeight="1" x14ac:dyDescent="0.2">
      <c r="A143" s="106"/>
      <c r="B143" s="114"/>
      <c r="C143" s="107" t="s">
        <v>103</v>
      </c>
      <c r="D143" s="108" t="s">
        <v>155</v>
      </c>
      <c r="E143" s="109"/>
      <c r="F143" s="110" t="s">
        <v>104</v>
      </c>
      <c r="G143" s="110" t="s">
        <v>104</v>
      </c>
      <c r="H143" s="110" t="s">
        <v>104</v>
      </c>
      <c r="I143" s="111">
        <f t="shared" si="33"/>
        <v>0</v>
      </c>
      <c r="J143" s="111">
        <f t="shared" si="34"/>
        <v>0</v>
      </c>
      <c r="K143" s="111">
        <f t="shared" si="35"/>
        <v>0</v>
      </c>
      <c r="L143" s="111">
        <f t="shared" si="36"/>
        <v>0</v>
      </c>
      <c r="M143" s="111">
        <f t="shared" si="37"/>
        <v>0</v>
      </c>
      <c r="N143" s="111">
        <f t="shared" si="38"/>
        <v>0</v>
      </c>
      <c r="O143" s="111">
        <f t="shared" si="39"/>
        <v>0</v>
      </c>
      <c r="P143" s="111">
        <f t="shared" si="40"/>
        <v>0</v>
      </c>
      <c r="Q143" s="111">
        <f t="shared" si="41"/>
        <v>0</v>
      </c>
      <c r="R143" s="111">
        <f t="shared" si="42"/>
        <v>0</v>
      </c>
      <c r="S143" s="111">
        <f t="shared" si="43"/>
        <v>0</v>
      </c>
      <c r="T143" s="111">
        <f t="shared" si="44"/>
        <v>0</v>
      </c>
      <c r="U143" s="111">
        <v>3</v>
      </c>
      <c r="V143" s="115"/>
      <c r="W143" s="125"/>
    </row>
    <row r="144" spans="1:23" s="12" customFormat="1" ht="75" customHeight="1" x14ac:dyDescent="0.2">
      <c r="A144" s="106"/>
      <c r="B144" s="114"/>
      <c r="C144" s="107" t="s">
        <v>103</v>
      </c>
      <c r="D144" s="108" t="s">
        <v>155</v>
      </c>
      <c r="E144" s="109"/>
      <c r="F144" s="110" t="s">
        <v>104</v>
      </c>
      <c r="G144" s="110" t="s">
        <v>104</v>
      </c>
      <c r="H144" s="110" t="s">
        <v>104</v>
      </c>
      <c r="I144" s="111">
        <f t="shared" si="33"/>
        <v>0</v>
      </c>
      <c r="J144" s="111">
        <f t="shared" si="34"/>
        <v>0</v>
      </c>
      <c r="K144" s="111">
        <f t="shared" si="35"/>
        <v>0</v>
      </c>
      <c r="L144" s="111">
        <f t="shared" si="36"/>
        <v>0</v>
      </c>
      <c r="M144" s="111">
        <f t="shared" si="37"/>
        <v>0</v>
      </c>
      <c r="N144" s="111">
        <f t="shared" si="38"/>
        <v>0</v>
      </c>
      <c r="O144" s="111">
        <f t="shared" si="39"/>
        <v>0</v>
      </c>
      <c r="P144" s="111">
        <f t="shared" si="40"/>
        <v>0</v>
      </c>
      <c r="Q144" s="111">
        <f t="shared" si="41"/>
        <v>0</v>
      </c>
      <c r="R144" s="111">
        <f t="shared" si="42"/>
        <v>0</v>
      </c>
      <c r="S144" s="111">
        <f t="shared" si="43"/>
        <v>0</v>
      </c>
      <c r="T144" s="111">
        <f t="shared" si="44"/>
        <v>0</v>
      </c>
      <c r="U144" s="111">
        <v>3</v>
      </c>
      <c r="V144" s="115"/>
      <c r="W144" s="125"/>
    </row>
    <row r="145" spans="1:23" s="12" customFormat="1" ht="75" customHeight="1" x14ac:dyDescent="0.2">
      <c r="A145" s="106"/>
      <c r="B145" s="114"/>
      <c r="C145" s="107" t="s">
        <v>103</v>
      </c>
      <c r="D145" s="108" t="s">
        <v>155</v>
      </c>
      <c r="E145" s="109"/>
      <c r="F145" s="110" t="s">
        <v>104</v>
      </c>
      <c r="G145" s="110" t="s">
        <v>104</v>
      </c>
      <c r="H145" s="110" t="s">
        <v>104</v>
      </c>
      <c r="I145" s="111">
        <f t="shared" si="33"/>
        <v>0</v>
      </c>
      <c r="J145" s="111">
        <f t="shared" si="34"/>
        <v>0</v>
      </c>
      <c r="K145" s="111">
        <f t="shared" si="35"/>
        <v>0</v>
      </c>
      <c r="L145" s="111">
        <f t="shared" si="36"/>
        <v>0</v>
      </c>
      <c r="M145" s="111">
        <f t="shared" si="37"/>
        <v>0</v>
      </c>
      <c r="N145" s="111">
        <f t="shared" si="38"/>
        <v>0</v>
      </c>
      <c r="O145" s="111">
        <f t="shared" si="39"/>
        <v>0</v>
      </c>
      <c r="P145" s="111">
        <f t="shared" si="40"/>
        <v>0</v>
      </c>
      <c r="Q145" s="111">
        <f t="shared" si="41"/>
        <v>0</v>
      </c>
      <c r="R145" s="111">
        <f t="shared" si="42"/>
        <v>0</v>
      </c>
      <c r="S145" s="111">
        <f t="shared" si="43"/>
        <v>0</v>
      </c>
      <c r="T145" s="111">
        <f t="shared" si="44"/>
        <v>0</v>
      </c>
      <c r="U145" s="111">
        <v>3</v>
      </c>
      <c r="V145" s="115"/>
      <c r="W145" s="125"/>
    </row>
    <row r="146" spans="1:23" s="12" customFormat="1" ht="75" customHeight="1" x14ac:dyDescent="0.2">
      <c r="A146" s="106"/>
      <c r="B146" s="114"/>
      <c r="C146" s="107" t="s">
        <v>103</v>
      </c>
      <c r="D146" s="108" t="s">
        <v>155</v>
      </c>
      <c r="E146" s="109"/>
      <c r="F146" s="110" t="s">
        <v>104</v>
      </c>
      <c r="G146" s="110" t="s">
        <v>104</v>
      </c>
      <c r="H146" s="110" t="s">
        <v>104</v>
      </c>
      <c r="I146" s="111">
        <f t="shared" si="33"/>
        <v>0</v>
      </c>
      <c r="J146" s="111">
        <f t="shared" si="34"/>
        <v>0</v>
      </c>
      <c r="K146" s="111">
        <f t="shared" si="35"/>
        <v>0</v>
      </c>
      <c r="L146" s="111">
        <f t="shared" si="36"/>
        <v>0</v>
      </c>
      <c r="M146" s="111">
        <f t="shared" si="37"/>
        <v>0</v>
      </c>
      <c r="N146" s="111">
        <f t="shared" si="38"/>
        <v>0</v>
      </c>
      <c r="O146" s="111">
        <f t="shared" si="39"/>
        <v>0</v>
      </c>
      <c r="P146" s="111">
        <f t="shared" si="40"/>
        <v>0</v>
      </c>
      <c r="Q146" s="111">
        <f t="shared" si="41"/>
        <v>0</v>
      </c>
      <c r="R146" s="111">
        <f t="shared" si="42"/>
        <v>0</v>
      </c>
      <c r="S146" s="111">
        <f t="shared" si="43"/>
        <v>0</v>
      </c>
      <c r="T146" s="111">
        <f t="shared" si="44"/>
        <v>0</v>
      </c>
      <c r="U146" s="111">
        <v>3</v>
      </c>
      <c r="V146" s="115"/>
      <c r="W146" s="125"/>
    </row>
    <row r="147" spans="1:23" s="12" customFormat="1" ht="75" customHeight="1" x14ac:dyDescent="0.2">
      <c r="A147" s="106"/>
      <c r="B147" s="114"/>
      <c r="C147" s="107" t="s">
        <v>103</v>
      </c>
      <c r="D147" s="108" t="s">
        <v>155</v>
      </c>
      <c r="E147" s="109"/>
      <c r="F147" s="110" t="s">
        <v>104</v>
      </c>
      <c r="G147" s="110" t="s">
        <v>104</v>
      </c>
      <c r="H147" s="110" t="s">
        <v>104</v>
      </c>
      <c r="I147" s="111">
        <f t="shared" si="33"/>
        <v>0</v>
      </c>
      <c r="J147" s="111">
        <f t="shared" si="34"/>
        <v>0</v>
      </c>
      <c r="K147" s="111">
        <f t="shared" si="35"/>
        <v>0</v>
      </c>
      <c r="L147" s="111">
        <f t="shared" si="36"/>
        <v>0</v>
      </c>
      <c r="M147" s="111">
        <f t="shared" si="37"/>
        <v>0</v>
      </c>
      <c r="N147" s="111">
        <f t="shared" si="38"/>
        <v>0</v>
      </c>
      <c r="O147" s="111">
        <f t="shared" si="39"/>
        <v>0</v>
      </c>
      <c r="P147" s="111">
        <f t="shared" si="40"/>
        <v>0</v>
      </c>
      <c r="Q147" s="111">
        <f t="shared" si="41"/>
        <v>0</v>
      </c>
      <c r="R147" s="111">
        <f t="shared" si="42"/>
        <v>0</v>
      </c>
      <c r="S147" s="111">
        <f t="shared" si="43"/>
        <v>0</v>
      </c>
      <c r="T147" s="111">
        <f t="shared" si="44"/>
        <v>0</v>
      </c>
      <c r="U147" s="111">
        <v>3</v>
      </c>
      <c r="V147" s="115"/>
      <c r="W147" s="125"/>
    </row>
    <row r="148" spans="1:23" s="12" customFormat="1" ht="75" customHeight="1" x14ac:dyDescent="0.2">
      <c r="A148" s="106"/>
      <c r="B148" s="114"/>
      <c r="C148" s="107" t="s">
        <v>103</v>
      </c>
      <c r="D148" s="108" t="s">
        <v>155</v>
      </c>
      <c r="E148" s="109"/>
      <c r="F148" s="110" t="s">
        <v>104</v>
      </c>
      <c r="G148" s="110" t="s">
        <v>104</v>
      </c>
      <c r="H148" s="110" t="s">
        <v>104</v>
      </c>
      <c r="I148" s="111">
        <f t="shared" si="33"/>
        <v>0</v>
      </c>
      <c r="J148" s="111">
        <f t="shared" si="34"/>
        <v>0</v>
      </c>
      <c r="K148" s="111">
        <f t="shared" si="35"/>
        <v>0</v>
      </c>
      <c r="L148" s="111">
        <f t="shared" si="36"/>
        <v>0</v>
      </c>
      <c r="M148" s="111">
        <f t="shared" si="37"/>
        <v>0</v>
      </c>
      <c r="N148" s="111">
        <f t="shared" si="38"/>
        <v>0</v>
      </c>
      <c r="O148" s="111">
        <f t="shared" si="39"/>
        <v>0</v>
      </c>
      <c r="P148" s="111">
        <f t="shared" si="40"/>
        <v>0</v>
      </c>
      <c r="Q148" s="111">
        <f t="shared" si="41"/>
        <v>0</v>
      </c>
      <c r="R148" s="111">
        <f t="shared" si="42"/>
        <v>0</v>
      </c>
      <c r="S148" s="111">
        <f t="shared" si="43"/>
        <v>0</v>
      </c>
      <c r="T148" s="111">
        <f t="shared" si="44"/>
        <v>0</v>
      </c>
      <c r="U148" s="111">
        <v>3</v>
      </c>
      <c r="V148" s="115"/>
      <c r="W148" s="125"/>
    </row>
    <row r="149" spans="1:23" s="12" customFormat="1" ht="75" customHeight="1" x14ac:dyDescent="0.2">
      <c r="A149" s="106"/>
      <c r="B149" s="114"/>
      <c r="C149" s="107" t="s">
        <v>103</v>
      </c>
      <c r="D149" s="108" t="s">
        <v>155</v>
      </c>
      <c r="E149" s="109"/>
      <c r="F149" s="110" t="s">
        <v>104</v>
      </c>
      <c r="G149" s="110" t="s">
        <v>104</v>
      </c>
      <c r="H149" s="110" t="s">
        <v>104</v>
      </c>
      <c r="I149" s="111">
        <f t="shared" si="33"/>
        <v>0</v>
      </c>
      <c r="J149" s="111">
        <f t="shared" si="34"/>
        <v>0</v>
      </c>
      <c r="K149" s="111">
        <f t="shared" si="35"/>
        <v>0</v>
      </c>
      <c r="L149" s="111">
        <f t="shared" si="36"/>
        <v>0</v>
      </c>
      <c r="M149" s="111">
        <f t="shared" si="37"/>
        <v>0</v>
      </c>
      <c r="N149" s="111">
        <f t="shared" si="38"/>
        <v>0</v>
      </c>
      <c r="O149" s="111">
        <f t="shared" si="39"/>
        <v>0</v>
      </c>
      <c r="P149" s="111">
        <f t="shared" si="40"/>
        <v>0</v>
      </c>
      <c r="Q149" s="111">
        <f t="shared" si="41"/>
        <v>0</v>
      </c>
      <c r="R149" s="111">
        <f t="shared" si="42"/>
        <v>0</v>
      </c>
      <c r="S149" s="111">
        <f t="shared" si="43"/>
        <v>0</v>
      </c>
      <c r="T149" s="111">
        <f t="shared" si="44"/>
        <v>0</v>
      </c>
      <c r="U149" s="111">
        <v>3</v>
      </c>
      <c r="V149" s="115"/>
      <c r="W149" s="125"/>
    </row>
    <row r="150" spans="1:23" s="12" customFormat="1" ht="75" customHeight="1" x14ac:dyDescent="0.2">
      <c r="A150" s="106"/>
      <c r="B150" s="114"/>
      <c r="C150" s="107" t="s">
        <v>103</v>
      </c>
      <c r="D150" s="108" t="s">
        <v>155</v>
      </c>
      <c r="E150" s="109"/>
      <c r="F150" s="110" t="s">
        <v>104</v>
      </c>
      <c r="G150" s="110" t="s">
        <v>104</v>
      </c>
      <c r="H150" s="110" t="s">
        <v>104</v>
      </c>
      <c r="I150" s="111">
        <f t="shared" si="33"/>
        <v>0</v>
      </c>
      <c r="J150" s="111">
        <f t="shared" si="34"/>
        <v>0</v>
      </c>
      <c r="K150" s="111">
        <f t="shared" si="35"/>
        <v>0</v>
      </c>
      <c r="L150" s="111">
        <f t="shared" si="36"/>
        <v>0</v>
      </c>
      <c r="M150" s="111">
        <f t="shared" si="37"/>
        <v>0</v>
      </c>
      <c r="N150" s="111">
        <f t="shared" si="38"/>
        <v>0</v>
      </c>
      <c r="O150" s="111">
        <f t="shared" si="39"/>
        <v>0</v>
      </c>
      <c r="P150" s="111">
        <f t="shared" si="40"/>
        <v>0</v>
      </c>
      <c r="Q150" s="111">
        <f t="shared" si="41"/>
        <v>0</v>
      </c>
      <c r="R150" s="111">
        <f t="shared" si="42"/>
        <v>0</v>
      </c>
      <c r="S150" s="111">
        <f t="shared" si="43"/>
        <v>0</v>
      </c>
      <c r="T150" s="111">
        <f t="shared" si="44"/>
        <v>0</v>
      </c>
      <c r="U150" s="111">
        <v>3</v>
      </c>
      <c r="V150" s="115"/>
      <c r="W150" s="125"/>
    </row>
    <row r="151" spans="1:23" s="12" customFormat="1" ht="75" customHeight="1" x14ac:dyDescent="0.2">
      <c r="A151" s="106"/>
      <c r="B151" s="114"/>
      <c r="C151" s="107" t="s">
        <v>103</v>
      </c>
      <c r="D151" s="108" t="s">
        <v>155</v>
      </c>
      <c r="E151" s="109"/>
      <c r="F151" s="110" t="s">
        <v>104</v>
      </c>
      <c r="G151" s="110" t="s">
        <v>104</v>
      </c>
      <c r="H151" s="110" t="s">
        <v>104</v>
      </c>
      <c r="I151" s="111">
        <f t="shared" si="33"/>
        <v>0</v>
      </c>
      <c r="J151" s="111">
        <f t="shared" si="34"/>
        <v>0</v>
      </c>
      <c r="K151" s="111">
        <f t="shared" si="35"/>
        <v>0</v>
      </c>
      <c r="L151" s="111">
        <f t="shared" si="36"/>
        <v>0</v>
      </c>
      <c r="M151" s="111">
        <f t="shared" si="37"/>
        <v>0</v>
      </c>
      <c r="N151" s="111">
        <f t="shared" si="38"/>
        <v>0</v>
      </c>
      <c r="O151" s="111">
        <f t="shared" si="39"/>
        <v>0</v>
      </c>
      <c r="P151" s="111">
        <f t="shared" si="40"/>
        <v>0</v>
      </c>
      <c r="Q151" s="111">
        <f t="shared" si="41"/>
        <v>0</v>
      </c>
      <c r="R151" s="111">
        <f t="shared" si="42"/>
        <v>0</v>
      </c>
      <c r="S151" s="111">
        <f t="shared" si="43"/>
        <v>0</v>
      </c>
      <c r="T151" s="111">
        <f t="shared" si="44"/>
        <v>0</v>
      </c>
      <c r="U151" s="111">
        <v>3</v>
      </c>
      <c r="V151" s="115"/>
      <c r="W151" s="125"/>
    </row>
    <row r="152" spans="1:23" s="12" customFormat="1" ht="75" customHeight="1" x14ac:dyDescent="0.2">
      <c r="A152" s="106"/>
      <c r="B152" s="114"/>
      <c r="C152" s="107" t="s">
        <v>103</v>
      </c>
      <c r="D152" s="108" t="s">
        <v>155</v>
      </c>
      <c r="E152" s="109"/>
      <c r="F152" s="110" t="s">
        <v>104</v>
      </c>
      <c r="G152" s="110" t="s">
        <v>104</v>
      </c>
      <c r="H152" s="110" t="s">
        <v>104</v>
      </c>
      <c r="I152" s="111">
        <f t="shared" si="33"/>
        <v>0</v>
      </c>
      <c r="J152" s="111">
        <f t="shared" si="34"/>
        <v>0</v>
      </c>
      <c r="K152" s="111">
        <f t="shared" si="35"/>
        <v>0</v>
      </c>
      <c r="L152" s="111">
        <f t="shared" si="36"/>
        <v>0</v>
      </c>
      <c r="M152" s="111">
        <f t="shared" si="37"/>
        <v>0</v>
      </c>
      <c r="N152" s="111">
        <f t="shared" si="38"/>
        <v>0</v>
      </c>
      <c r="O152" s="111">
        <f t="shared" si="39"/>
        <v>0</v>
      </c>
      <c r="P152" s="111">
        <f t="shared" si="40"/>
        <v>0</v>
      </c>
      <c r="Q152" s="111">
        <f t="shared" si="41"/>
        <v>0</v>
      </c>
      <c r="R152" s="111">
        <f t="shared" si="42"/>
        <v>0</v>
      </c>
      <c r="S152" s="111">
        <f t="shared" si="43"/>
        <v>0</v>
      </c>
      <c r="T152" s="111">
        <f t="shared" si="44"/>
        <v>0</v>
      </c>
      <c r="U152" s="111">
        <v>3</v>
      </c>
      <c r="V152" s="115"/>
      <c r="W152" s="125"/>
    </row>
    <row r="153" spans="1:23" s="12" customFormat="1" ht="75" customHeight="1" x14ac:dyDescent="0.2">
      <c r="A153" s="106"/>
      <c r="B153" s="114"/>
      <c r="C153" s="107" t="s">
        <v>103</v>
      </c>
      <c r="D153" s="108" t="s">
        <v>155</v>
      </c>
      <c r="E153" s="109"/>
      <c r="F153" s="110" t="s">
        <v>104</v>
      </c>
      <c r="G153" s="110" t="s">
        <v>104</v>
      </c>
      <c r="H153" s="110" t="s">
        <v>104</v>
      </c>
      <c r="I153" s="111">
        <f t="shared" si="33"/>
        <v>0</v>
      </c>
      <c r="J153" s="111">
        <f t="shared" si="34"/>
        <v>0</v>
      </c>
      <c r="K153" s="111">
        <f t="shared" si="35"/>
        <v>0</v>
      </c>
      <c r="L153" s="111">
        <f t="shared" si="36"/>
        <v>0</v>
      </c>
      <c r="M153" s="111">
        <f t="shared" si="37"/>
        <v>0</v>
      </c>
      <c r="N153" s="111">
        <f t="shared" si="38"/>
        <v>0</v>
      </c>
      <c r="O153" s="111">
        <f t="shared" si="39"/>
        <v>0</v>
      </c>
      <c r="P153" s="111">
        <f t="shared" si="40"/>
        <v>0</v>
      </c>
      <c r="Q153" s="111">
        <f t="shared" si="41"/>
        <v>0</v>
      </c>
      <c r="R153" s="111">
        <f t="shared" si="42"/>
        <v>0</v>
      </c>
      <c r="S153" s="111">
        <f t="shared" si="43"/>
        <v>0</v>
      </c>
      <c r="T153" s="111">
        <f t="shared" si="44"/>
        <v>0</v>
      </c>
      <c r="U153" s="111">
        <v>3</v>
      </c>
      <c r="V153" s="115"/>
      <c r="W153" s="125"/>
    </row>
    <row r="154" spans="1:23" s="12" customFormat="1" ht="75" customHeight="1" x14ac:dyDescent="0.2">
      <c r="A154" s="106"/>
      <c r="B154" s="114"/>
      <c r="C154" s="107" t="s">
        <v>103</v>
      </c>
      <c r="D154" s="108" t="s">
        <v>155</v>
      </c>
      <c r="E154" s="109"/>
      <c r="F154" s="110" t="s">
        <v>104</v>
      </c>
      <c r="G154" s="110" t="s">
        <v>104</v>
      </c>
      <c r="H154" s="110" t="s">
        <v>104</v>
      </c>
      <c r="I154" s="111">
        <f t="shared" si="33"/>
        <v>0</v>
      </c>
      <c r="J154" s="111">
        <f t="shared" si="34"/>
        <v>0</v>
      </c>
      <c r="K154" s="111">
        <f t="shared" si="35"/>
        <v>0</v>
      </c>
      <c r="L154" s="111">
        <f t="shared" si="36"/>
        <v>0</v>
      </c>
      <c r="M154" s="111">
        <f t="shared" si="37"/>
        <v>0</v>
      </c>
      <c r="N154" s="111">
        <f t="shared" si="38"/>
        <v>0</v>
      </c>
      <c r="O154" s="111">
        <f t="shared" si="39"/>
        <v>0</v>
      </c>
      <c r="P154" s="111">
        <f t="shared" si="40"/>
        <v>0</v>
      </c>
      <c r="Q154" s="111">
        <f t="shared" si="41"/>
        <v>0</v>
      </c>
      <c r="R154" s="111">
        <f t="shared" si="42"/>
        <v>0</v>
      </c>
      <c r="S154" s="111">
        <f t="shared" si="43"/>
        <v>0</v>
      </c>
      <c r="T154" s="111">
        <f t="shared" si="44"/>
        <v>0</v>
      </c>
      <c r="U154" s="111">
        <v>3</v>
      </c>
      <c r="V154" s="115"/>
      <c r="W154" s="125"/>
    </row>
    <row r="155" spans="1:23" s="12" customFormat="1" ht="75" customHeight="1" x14ac:dyDescent="0.2">
      <c r="A155" s="106"/>
      <c r="B155" s="114"/>
      <c r="C155" s="107" t="s">
        <v>103</v>
      </c>
      <c r="D155" s="108" t="s">
        <v>155</v>
      </c>
      <c r="E155" s="109"/>
      <c r="F155" s="110" t="s">
        <v>104</v>
      </c>
      <c r="G155" s="110" t="s">
        <v>104</v>
      </c>
      <c r="H155" s="110" t="s">
        <v>104</v>
      </c>
      <c r="I155" s="111">
        <f t="shared" si="33"/>
        <v>0</v>
      </c>
      <c r="J155" s="111">
        <f t="shared" si="34"/>
        <v>0</v>
      </c>
      <c r="K155" s="111">
        <f t="shared" si="35"/>
        <v>0</v>
      </c>
      <c r="L155" s="111">
        <f t="shared" si="36"/>
        <v>0</v>
      </c>
      <c r="M155" s="111">
        <f t="shared" si="37"/>
        <v>0</v>
      </c>
      <c r="N155" s="111">
        <f t="shared" si="38"/>
        <v>0</v>
      </c>
      <c r="O155" s="111">
        <f t="shared" si="39"/>
        <v>0</v>
      </c>
      <c r="P155" s="111">
        <f t="shared" si="40"/>
        <v>0</v>
      </c>
      <c r="Q155" s="111">
        <f t="shared" si="41"/>
        <v>0</v>
      </c>
      <c r="R155" s="111">
        <f t="shared" si="42"/>
        <v>0</v>
      </c>
      <c r="S155" s="111">
        <f t="shared" si="43"/>
        <v>0</v>
      </c>
      <c r="T155" s="111">
        <f t="shared" si="44"/>
        <v>0</v>
      </c>
      <c r="U155" s="111">
        <v>3</v>
      </c>
      <c r="V155" s="115"/>
      <c r="W155" s="125"/>
    </row>
    <row r="156" spans="1:23" s="12" customFormat="1" ht="75" customHeight="1" x14ac:dyDescent="0.2">
      <c r="A156" s="106"/>
      <c r="B156" s="114"/>
      <c r="C156" s="107" t="s">
        <v>103</v>
      </c>
      <c r="D156" s="108" t="s">
        <v>155</v>
      </c>
      <c r="E156" s="109"/>
      <c r="F156" s="110" t="s">
        <v>104</v>
      </c>
      <c r="G156" s="110" t="s">
        <v>104</v>
      </c>
      <c r="H156" s="110" t="s">
        <v>104</v>
      </c>
      <c r="I156" s="111">
        <f t="shared" si="33"/>
        <v>0</v>
      </c>
      <c r="J156" s="111">
        <f t="shared" si="34"/>
        <v>0</v>
      </c>
      <c r="K156" s="111">
        <f t="shared" si="35"/>
        <v>0</v>
      </c>
      <c r="L156" s="111">
        <f t="shared" si="36"/>
        <v>0</v>
      </c>
      <c r="M156" s="111">
        <f t="shared" si="37"/>
        <v>0</v>
      </c>
      <c r="N156" s="111">
        <f t="shared" si="38"/>
        <v>0</v>
      </c>
      <c r="O156" s="111">
        <f t="shared" si="39"/>
        <v>0</v>
      </c>
      <c r="P156" s="111">
        <f t="shared" si="40"/>
        <v>0</v>
      </c>
      <c r="Q156" s="111">
        <f t="shared" si="41"/>
        <v>0</v>
      </c>
      <c r="R156" s="111">
        <f t="shared" si="42"/>
        <v>0</v>
      </c>
      <c r="S156" s="111">
        <f t="shared" si="43"/>
        <v>0</v>
      </c>
      <c r="T156" s="111">
        <f t="shared" si="44"/>
        <v>0</v>
      </c>
      <c r="U156" s="111">
        <v>3</v>
      </c>
      <c r="V156" s="115"/>
      <c r="W156" s="125"/>
    </row>
    <row r="157" spans="1:23" s="12" customFormat="1" ht="75" customHeight="1" x14ac:dyDescent="0.2">
      <c r="A157" s="106"/>
      <c r="B157" s="114"/>
      <c r="C157" s="107" t="s">
        <v>103</v>
      </c>
      <c r="D157" s="108" t="s">
        <v>155</v>
      </c>
      <c r="E157" s="109"/>
      <c r="F157" s="110" t="s">
        <v>104</v>
      </c>
      <c r="G157" s="110" t="s">
        <v>104</v>
      </c>
      <c r="H157" s="110" t="s">
        <v>104</v>
      </c>
      <c r="I157" s="111">
        <f t="shared" si="33"/>
        <v>0</v>
      </c>
      <c r="J157" s="111">
        <f t="shared" si="34"/>
        <v>0</v>
      </c>
      <c r="K157" s="111">
        <f t="shared" si="35"/>
        <v>0</v>
      </c>
      <c r="L157" s="111">
        <f t="shared" si="36"/>
        <v>0</v>
      </c>
      <c r="M157" s="111">
        <f t="shared" si="37"/>
        <v>0</v>
      </c>
      <c r="N157" s="111">
        <f t="shared" si="38"/>
        <v>0</v>
      </c>
      <c r="O157" s="111">
        <f t="shared" si="39"/>
        <v>0</v>
      </c>
      <c r="P157" s="111">
        <f t="shared" si="40"/>
        <v>0</v>
      </c>
      <c r="Q157" s="111">
        <f t="shared" si="41"/>
        <v>0</v>
      </c>
      <c r="R157" s="111">
        <f t="shared" si="42"/>
        <v>0</v>
      </c>
      <c r="S157" s="111">
        <f t="shared" si="43"/>
        <v>0</v>
      </c>
      <c r="T157" s="111">
        <f t="shared" si="44"/>
        <v>0</v>
      </c>
      <c r="U157" s="111">
        <v>3</v>
      </c>
      <c r="V157" s="115"/>
      <c r="W157" s="125"/>
    </row>
    <row r="158" spans="1:23" s="12" customFormat="1" ht="75" customHeight="1" x14ac:dyDescent="0.2">
      <c r="A158" s="106"/>
      <c r="B158" s="114"/>
      <c r="C158" s="107" t="s">
        <v>103</v>
      </c>
      <c r="D158" s="108" t="s">
        <v>155</v>
      </c>
      <c r="E158" s="109"/>
      <c r="F158" s="110" t="s">
        <v>104</v>
      </c>
      <c r="G158" s="110" t="s">
        <v>104</v>
      </c>
      <c r="H158" s="110" t="s">
        <v>104</v>
      </c>
      <c r="I158" s="111">
        <f t="shared" si="33"/>
        <v>0</v>
      </c>
      <c r="J158" s="111">
        <f t="shared" si="34"/>
        <v>0</v>
      </c>
      <c r="K158" s="111">
        <f t="shared" si="35"/>
        <v>0</v>
      </c>
      <c r="L158" s="111">
        <f t="shared" si="36"/>
        <v>0</v>
      </c>
      <c r="M158" s="111">
        <f t="shared" si="37"/>
        <v>0</v>
      </c>
      <c r="N158" s="111">
        <f t="shared" si="38"/>
        <v>0</v>
      </c>
      <c r="O158" s="111">
        <f t="shared" si="39"/>
        <v>0</v>
      </c>
      <c r="P158" s="111">
        <f t="shared" si="40"/>
        <v>0</v>
      </c>
      <c r="Q158" s="111">
        <f t="shared" si="41"/>
        <v>0</v>
      </c>
      <c r="R158" s="111">
        <f t="shared" si="42"/>
        <v>0</v>
      </c>
      <c r="S158" s="111">
        <f t="shared" si="43"/>
        <v>0</v>
      </c>
      <c r="T158" s="111">
        <f t="shared" si="44"/>
        <v>0</v>
      </c>
      <c r="U158" s="111">
        <v>3</v>
      </c>
      <c r="V158" s="115"/>
      <c r="W158" s="125"/>
    </row>
    <row r="159" spans="1:23" s="12" customFormat="1" ht="75" customHeight="1" x14ac:dyDescent="0.2">
      <c r="A159" s="106"/>
      <c r="B159" s="114"/>
      <c r="C159" s="107" t="s">
        <v>103</v>
      </c>
      <c r="D159" s="108" t="s">
        <v>155</v>
      </c>
      <c r="E159" s="109"/>
      <c r="F159" s="110" t="s">
        <v>104</v>
      </c>
      <c r="G159" s="110" t="s">
        <v>104</v>
      </c>
      <c r="H159" s="110" t="s">
        <v>104</v>
      </c>
      <c r="I159" s="111">
        <f t="shared" si="33"/>
        <v>0</v>
      </c>
      <c r="J159" s="111">
        <f t="shared" si="34"/>
        <v>0</v>
      </c>
      <c r="K159" s="111">
        <f t="shared" si="35"/>
        <v>0</v>
      </c>
      <c r="L159" s="111">
        <f t="shared" si="36"/>
        <v>0</v>
      </c>
      <c r="M159" s="111">
        <f t="shared" si="37"/>
        <v>0</v>
      </c>
      <c r="N159" s="111">
        <f t="shared" si="38"/>
        <v>0</v>
      </c>
      <c r="O159" s="111">
        <f t="shared" si="39"/>
        <v>0</v>
      </c>
      <c r="P159" s="111">
        <f t="shared" si="40"/>
        <v>0</v>
      </c>
      <c r="Q159" s="111">
        <f t="shared" si="41"/>
        <v>0</v>
      </c>
      <c r="R159" s="111">
        <f t="shared" si="42"/>
        <v>0</v>
      </c>
      <c r="S159" s="111">
        <f t="shared" si="43"/>
        <v>0</v>
      </c>
      <c r="T159" s="111">
        <f t="shared" si="44"/>
        <v>0</v>
      </c>
      <c r="U159" s="111">
        <v>3</v>
      </c>
      <c r="V159" s="115"/>
      <c r="W159" s="125"/>
    </row>
    <row r="160" spans="1:23" s="12" customFormat="1" ht="75" customHeight="1" x14ac:dyDescent="0.2">
      <c r="A160" s="106"/>
      <c r="B160" s="114"/>
      <c r="C160" s="107" t="s">
        <v>103</v>
      </c>
      <c r="D160" s="108" t="s">
        <v>155</v>
      </c>
      <c r="E160" s="109"/>
      <c r="F160" s="110" t="s">
        <v>104</v>
      </c>
      <c r="G160" s="110" t="s">
        <v>104</v>
      </c>
      <c r="H160" s="110" t="s">
        <v>104</v>
      </c>
      <c r="I160" s="111">
        <f t="shared" si="33"/>
        <v>0</v>
      </c>
      <c r="J160" s="111">
        <f t="shared" si="34"/>
        <v>0</v>
      </c>
      <c r="K160" s="111">
        <f t="shared" si="35"/>
        <v>0</v>
      </c>
      <c r="L160" s="111">
        <f t="shared" si="36"/>
        <v>0</v>
      </c>
      <c r="M160" s="111">
        <f t="shared" si="37"/>
        <v>0</v>
      </c>
      <c r="N160" s="111">
        <f t="shared" si="38"/>
        <v>0</v>
      </c>
      <c r="O160" s="111">
        <f t="shared" si="39"/>
        <v>0</v>
      </c>
      <c r="P160" s="111">
        <f t="shared" si="40"/>
        <v>0</v>
      </c>
      <c r="Q160" s="111">
        <f t="shared" si="41"/>
        <v>0</v>
      </c>
      <c r="R160" s="111">
        <f t="shared" si="42"/>
        <v>0</v>
      </c>
      <c r="S160" s="111">
        <f t="shared" si="43"/>
        <v>0</v>
      </c>
      <c r="T160" s="111">
        <f t="shared" si="44"/>
        <v>0</v>
      </c>
      <c r="U160" s="111">
        <v>3</v>
      </c>
      <c r="V160" s="115"/>
      <c r="W160" s="125"/>
    </row>
    <row r="161" spans="1:23" s="12" customFormat="1" ht="75" customHeight="1" x14ac:dyDescent="0.2">
      <c r="A161" s="106"/>
      <c r="B161" s="114"/>
      <c r="C161" s="107" t="s">
        <v>103</v>
      </c>
      <c r="D161" s="108" t="s">
        <v>155</v>
      </c>
      <c r="E161" s="109"/>
      <c r="F161" s="110" t="s">
        <v>104</v>
      </c>
      <c r="G161" s="110" t="s">
        <v>104</v>
      </c>
      <c r="H161" s="110" t="s">
        <v>104</v>
      </c>
      <c r="I161" s="111">
        <f t="shared" si="33"/>
        <v>0</v>
      </c>
      <c r="J161" s="111">
        <f t="shared" si="34"/>
        <v>0</v>
      </c>
      <c r="K161" s="111">
        <f t="shared" si="35"/>
        <v>0</v>
      </c>
      <c r="L161" s="111">
        <f t="shared" si="36"/>
        <v>0</v>
      </c>
      <c r="M161" s="111">
        <f t="shared" si="37"/>
        <v>0</v>
      </c>
      <c r="N161" s="111">
        <f t="shared" si="38"/>
        <v>0</v>
      </c>
      <c r="O161" s="111">
        <f t="shared" si="39"/>
        <v>0</v>
      </c>
      <c r="P161" s="111">
        <f t="shared" si="40"/>
        <v>0</v>
      </c>
      <c r="Q161" s="111">
        <f t="shared" si="41"/>
        <v>0</v>
      </c>
      <c r="R161" s="111">
        <f t="shared" si="42"/>
        <v>0</v>
      </c>
      <c r="S161" s="111">
        <f t="shared" si="43"/>
        <v>0</v>
      </c>
      <c r="T161" s="111">
        <f t="shared" si="44"/>
        <v>0</v>
      </c>
      <c r="U161" s="111">
        <v>3</v>
      </c>
      <c r="V161" s="115"/>
      <c r="W161" s="125"/>
    </row>
    <row r="162" spans="1:23" s="12" customFormat="1" ht="75" customHeight="1" x14ac:dyDescent="0.2">
      <c r="A162" s="106"/>
      <c r="B162" s="114"/>
      <c r="C162" s="107" t="s">
        <v>103</v>
      </c>
      <c r="D162" s="108" t="s">
        <v>155</v>
      </c>
      <c r="E162" s="109"/>
      <c r="F162" s="110" t="s">
        <v>104</v>
      </c>
      <c r="G162" s="110" t="s">
        <v>104</v>
      </c>
      <c r="H162" s="110" t="s">
        <v>104</v>
      </c>
      <c r="I162" s="111">
        <f t="shared" si="33"/>
        <v>0</v>
      </c>
      <c r="J162" s="111">
        <f t="shared" si="34"/>
        <v>0</v>
      </c>
      <c r="K162" s="111">
        <f t="shared" si="35"/>
        <v>0</v>
      </c>
      <c r="L162" s="111">
        <f t="shared" si="36"/>
        <v>0</v>
      </c>
      <c r="M162" s="111">
        <f t="shared" si="37"/>
        <v>0</v>
      </c>
      <c r="N162" s="111">
        <f t="shared" si="38"/>
        <v>0</v>
      </c>
      <c r="O162" s="111">
        <f t="shared" si="39"/>
        <v>0</v>
      </c>
      <c r="P162" s="111">
        <f t="shared" si="40"/>
        <v>0</v>
      </c>
      <c r="Q162" s="111">
        <f t="shared" si="41"/>
        <v>0</v>
      </c>
      <c r="R162" s="111">
        <f t="shared" si="42"/>
        <v>0</v>
      </c>
      <c r="S162" s="111">
        <f t="shared" si="43"/>
        <v>0</v>
      </c>
      <c r="T162" s="111">
        <f t="shared" si="44"/>
        <v>0</v>
      </c>
      <c r="U162" s="111">
        <v>3</v>
      </c>
      <c r="V162" s="115"/>
      <c r="W162" s="125"/>
    </row>
    <row r="163" spans="1:23" s="12" customFormat="1" ht="75" customHeight="1" x14ac:dyDescent="0.2">
      <c r="A163" s="106"/>
      <c r="B163" s="114"/>
      <c r="C163" s="107" t="s">
        <v>103</v>
      </c>
      <c r="D163" s="108" t="s">
        <v>155</v>
      </c>
      <c r="E163" s="109"/>
      <c r="F163" s="110" t="s">
        <v>104</v>
      </c>
      <c r="G163" s="110" t="s">
        <v>104</v>
      </c>
      <c r="H163" s="110" t="s">
        <v>104</v>
      </c>
      <c r="I163" s="111">
        <f t="shared" si="33"/>
        <v>0</v>
      </c>
      <c r="J163" s="111">
        <f t="shared" si="34"/>
        <v>0</v>
      </c>
      <c r="K163" s="111">
        <f t="shared" si="35"/>
        <v>0</v>
      </c>
      <c r="L163" s="111">
        <f t="shared" si="36"/>
        <v>0</v>
      </c>
      <c r="M163" s="111">
        <f t="shared" si="37"/>
        <v>0</v>
      </c>
      <c r="N163" s="111">
        <f t="shared" si="38"/>
        <v>0</v>
      </c>
      <c r="O163" s="111">
        <f t="shared" si="39"/>
        <v>0</v>
      </c>
      <c r="P163" s="111">
        <f t="shared" si="40"/>
        <v>0</v>
      </c>
      <c r="Q163" s="111">
        <f t="shared" si="41"/>
        <v>0</v>
      </c>
      <c r="R163" s="111">
        <f t="shared" si="42"/>
        <v>0</v>
      </c>
      <c r="S163" s="111">
        <f t="shared" si="43"/>
        <v>0</v>
      </c>
      <c r="T163" s="111">
        <f t="shared" si="44"/>
        <v>0</v>
      </c>
      <c r="U163" s="111">
        <v>3</v>
      </c>
      <c r="V163" s="115"/>
      <c r="W163" s="125"/>
    </row>
    <row r="164" spans="1:23" s="12" customFormat="1" ht="75" customHeight="1" x14ac:dyDescent="0.2">
      <c r="A164" s="106"/>
      <c r="B164" s="114"/>
      <c r="C164" s="107" t="s">
        <v>103</v>
      </c>
      <c r="D164" s="108" t="s">
        <v>155</v>
      </c>
      <c r="E164" s="109"/>
      <c r="F164" s="110" t="s">
        <v>104</v>
      </c>
      <c r="G164" s="110" t="s">
        <v>104</v>
      </c>
      <c r="H164" s="110" t="s">
        <v>104</v>
      </c>
      <c r="I164" s="111">
        <f t="shared" si="33"/>
        <v>0</v>
      </c>
      <c r="J164" s="111">
        <f t="shared" si="34"/>
        <v>0</v>
      </c>
      <c r="K164" s="111">
        <f t="shared" si="35"/>
        <v>0</v>
      </c>
      <c r="L164" s="111">
        <f t="shared" si="36"/>
        <v>0</v>
      </c>
      <c r="M164" s="111">
        <f t="shared" si="37"/>
        <v>0</v>
      </c>
      <c r="N164" s="111">
        <f t="shared" si="38"/>
        <v>0</v>
      </c>
      <c r="O164" s="111">
        <f t="shared" si="39"/>
        <v>0</v>
      </c>
      <c r="P164" s="111">
        <f t="shared" si="40"/>
        <v>0</v>
      </c>
      <c r="Q164" s="111">
        <f t="shared" si="41"/>
        <v>0</v>
      </c>
      <c r="R164" s="111">
        <f t="shared" si="42"/>
        <v>0</v>
      </c>
      <c r="S164" s="111">
        <f t="shared" si="43"/>
        <v>0</v>
      </c>
      <c r="T164" s="111">
        <f t="shared" si="44"/>
        <v>0</v>
      </c>
      <c r="U164" s="111">
        <v>3</v>
      </c>
      <c r="V164" s="115"/>
      <c r="W164" s="125"/>
    </row>
    <row r="165" spans="1:23" s="12" customFormat="1" ht="75" customHeight="1" x14ac:dyDescent="0.2">
      <c r="A165" s="106"/>
      <c r="B165" s="114"/>
      <c r="C165" s="107" t="s">
        <v>103</v>
      </c>
      <c r="D165" s="108" t="s">
        <v>155</v>
      </c>
      <c r="E165" s="109"/>
      <c r="F165" s="110" t="s">
        <v>104</v>
      </c>
      <c r="G165" s="110" t="s">
        <v>104</v>
      </c>
      <c r="H165" s="110" t="s">
        <v>104</v>
      </c>
      <c r="I165" s="111">
        <f t="shared" si="33"/>
        <v>0</v>
      </c>
      <c r="J165" s="111">
        <f t="shared" si="34"/>
        <v>0</v>
      </c>
      <c r="K165" s="111">
        <f t="shared" si="35"/>
        <v>0</v>
      </c>
      <c r="L165" s="111">
        <f t="shared" si="36"/>
        <v>0</v>
      </c>
      <c r="M165" s="111">
        <f t="shared" si="37"/>
        <v>0</v>
      </c>
      <c r="N165" s="111">
        <f t="shared" si="38"/>
        <v>0</v>
      </c>
      <c r="O165" s="111">
        <f t="shared" si="39"/>
        <v>0</v>
      </c>
      <c r="P165" s="111">
        <f t="shared" si="40"/>
        <v>0</v>
      </c>
      <c r="Q165" s="111">
        <f t="shared" si="41"/>
        <v>0</v>
      </c>
      <c r="R165" s="111">
        <f t="shared" si="42"/>
        <v>0</v>
      </c>
      <c r="S165" s="111">
        <f t="shared" si="43"/>
        <v>0</v>
      </c>
      <c r="T165" s="111">
        <f t="shared" si="44"/>
        <v>0</v>
      </c>
      <c r="U165" s="111">
        <v>3</v>
      </c>
      <c r="V165" s="115"/>
      <c r="W165" s="125"/>
    </row>
    <row r="166" spans="1:23" s="12" customFormat="1" ht="75" customHeight="1" x14ac:dyDescent="0.2">
      <c r="A166" s="106"/>
      <c r="B166" s="114"/>
      <c r="C166" s="107" t="s">
        <v>103</v>
      </c>
      <c r="D166" s="108" t="s">
        <v>155</v>
      </c>
      <c r="E166" s="109"/>
      <c r="F166" s="110" t="s">
        <v>104</v>
      </c>
      <c r="G166" s="110" t="s">
        <v>104</v>
      </c>
      <c r="H166" s="110" t="s">
        <v>104</v>
      </c>
      <c r="I166" s="111">
        <f t="shared" si="33"/>
        <v>0</v>
      </c>
      <c r="J166" s="111">
        <f t="shared" si="34"/>
        <v>0</v>
      </c>
      <c r="K166" s="111">
        <f t="shared" si="35"/>
        <v>0</v>
      </c>
      <c r="L166" s="111">
        <f t="shared" si="36"/>
        <v>0</v>
      </c>
      <c r="M166" s="111">
        <f t="shared" si="37"/>
        <v>0</v>
      </c>
      <c r="N166" s="111">
        <f t="shared" si="38"/>
        <v>0</v>
      </c>
      <c r="O166" s="111">
        <f t="shared" si="39"/>
        <v>0</v>
      </c>
      <c r="P166" s="111">
        <f t="shared" si="40"/>
        <v>0</v>
      </c>
      <c r="Q166" s="111">
        <f t="shared" si="41"/>
        <v>0</v>
      </c>
      <c r="R166" s="111">
        <f t="shared" si="42"/>
        <v>0</v>
      </c>
      <c r="S166" s="111">
        <f t="shared" si="43"/>
        <v>0</v>
      </c>
      <c r="T166" s="111">
        <f t="shared" si="44"/>
        <v>0</v>
      </c>
      <c r="U166" s="111">
        <v>3</v>
      </c>
      <c r="V166" s="115"/>
      <c r="W166" s="125"/>
    </row>
    <row r="167" spans="1:23" s="12" customFormat="1" ht="75" customHeight="1" x14ac:dyDescent="0.2">
      <c r="A167" s="106"/>
      <c r="B167" s="114"/>
      <c r="C167" s="107" t="s">
        <v>103</v>
      </c>
      <c r="D167" s="108" t="s">
        <v>155</v>
      </c>
      <c r="E167" s="109"/>
      <c r="F167" s="110" t="s">
        <v>104</v>
      </c>
      <c r="G167" s="110" t="s">
        <v>104</v>
      </c>
      <c r="H167" s="110" t="s">
        <v>104</v>
      </c>
      <c r="I167" s="111">
        <f t="shared" si="33"/>
        <v>0</v>
      </c>
      <c r="J167" s="111">
        <f t="shared" si="34"/>
        <v>0</v>
      </c>
      <c r="K167" s="111">
        <f t="shared" si="35"/>
        <v>0</v>
      </c>
      <c r="L167" s="111">
        <f t="shared" si="36"/>
        <v>0</v>
      </c>
      <c r="M167" s="111">
        <f t="shared" si="37"/>
        <v>0</v>
      </c>
      <c r="N167" s="111">
        <f t="shared" si="38"/>
        <v>0</v>
      </c>
      <c r="O167" s="111">
        <f t="shared" si="39"/>
        <v>0</v>
      </c>
      <c r="P167" s="111">
        <f t="shared" si="40"/>
        <v>0</v>
      </c>
      <c r="Q167" s="111">
        <f t="shared" si="41"/>
        <v>0</v>
      </c>
      <c r="R167" s="111">
        <f t="shared" si="42"/>
        <v>0</v>
      </c>
      <c r="S167" s="111">
        <f t="shared" si="43"/>
        <v>0</v>
      </c>
      <c r="T167" s="111">
        <f t="shared" si="44"/>
        <v>0</v>
      </c>
      <c r="U167" s="111">
        <v>3</v>
      </c>
      <c r="V167" s="115"/>
      <c r="W167" s="125"/>
    </row>
    <row r="168" spans="1:23" s="12" customFormat="1" ht="75" customHeight="1" x14ac:dyDescent="0.2">
      <c r="A168" s="106"/>
      <c r="B168" s="114"/>
      <c r="C168" s="107" t="s">
        <v>103</v>
      </c>
      <c r="D168" s="108" t="s">
        <v>155</v>
      </c>
      <c r="E168" s="109"/>
      <c r="F168" s="110" t="s">
        <v>104</v>
      </c>
      <c r="G168" s="110" t="s">
        <v>104</v>
      </c>
      <c r="H168" s="110" t="s">
        <v>104</v>
      </c>
      <c r="I168" s="111">
        <f t="shared" si="33"/>
        <v>0</v>
      </c>
      <c r="J168" s="111">
        <f t="shared" si="34"/>
        <v>0</v>
      </c>
      <c r="K168" s="111">
        <f t="shared" si="35"/>
        <v>0</v>
      </c>
      <c r="L168" s="111">
        <f t="shared" si="36"/>
        <v>0</v>
      </c>
      <c r="M168" s="111">
        <f t="shared" si="37"/>
        <v>0</v>
      </c>
      <c r="N168" s="111">
        <f t="shared" si="38"/>
        <v>0</v>
      </c>
      <c r="O168" s="111">
        <f t="shared" si="39"/>
        <v>0</v>
      </c>
      <c r="P168" s="111">
        <f t="shared" si="40"/>
        <v>0</v>
      </c>
      <c r="Q168" s="111">
        <f t="shared" si="41"/>
        <v>0</v>
      </c>
      <c r="R168" s="111">
        <f t="shared" si="42"/>
        <v>0</v>
      </c>
      <c r="S168" s="111">
        <f t="shared" si="43"/>
        <v>0</v>
      </c>
      <c r="T168" s="111">
        <f t="shared" si="44"/>
        <v>0</v>
      </c>
      <c r="U168" s="111">
        <v>3</v>
      </c>
      <c r="V168" s="115"/>
      <c r="W168" s="125"/>
    </row>
    <row r="169" spans="1:23" s="12" customFormat="1" ht="75" customHeight="1" x14ac:dyDescent="0.2">
      <c r="A169" s="106"/>
      <c r="B169" s="114"/>
      <c r="C169" s="107" t="s">
        <v>103</v>
      </c>
      <c r="D169" s="108" t="s">
        <v>155</v>
      </c>
      <c r="E169" s="109"/>
      <c r="F169" s="110" t="s">
        <v>104</v>
      </c>
      <c r="G169" s="110" t="s">
        <v>104</v>
      </c>
      <c r="H169" s="110" t="s">
        <v>104</v>
      </c>
      <c r="I169" s="111">
        <f t="shared" si="33"/>
        <v>0</v>
      </c>
      <c r="J169" s="111">
        <f t="shared" si="34"/>
        <v>0</v>
      </c>
      <c r="K169" s="111">
        <f t="shared" si="35"/>
        <v>0</v>
      </c>
      <c r="L169" s="111">
        <f t="shared" si="36"/>
        <v>0</v>
      </c>
      <c r="M169" s="111">
        <f t="shared" si="37"/>
        <v>0</v>
      </c>
      <c r="N169" s="111">
        <f t="shared" si="38"/>
        <v>0</v>
      </c>
      <c r="O169" s="111">
        <f t="shared" si="39"/>
        <v>0</v>
      </c>
      <c r="P169" s="111">
        <f t="shared" si="40"/>
        <v>0</v>
      </c>
      <c r="Q169" s="111">
        <f t="shared" si="41"/>
        <v>0</v>
      </c>
      <c r="R169" s="111">
        <f t="shared" si="42"/>
        <v>0</v>
      </c>
      <c r="S169" s="111">
        <f t="shared" si="43"/>
        <v>0</v>
      </c>
      <c r="T169" s="111">
        <f t="shared" si="44"/>
        <v>0</v>
      </c>
      <c r="U169" s="111">
        <v>3</v>
      </c>
      <c r="V169" s="115"/>
      <c r="W169" s="125"/>
    </row>
    <row r="170" spans="1:23" s="12" customFormat="1" ht="75" customHeight="1" x14ac:dyDescent="0.2">
      <c r="A170" s="106"/>
      <c r="B170" s="114"/>
      <c r="C170" s="107" t="s">
        <v>103</v>
      </c>
      <c r="D170" s="108" t="s">
        <v>155</v>
      </c>
      <c r="E170" s="109"/>
      <c r="F170" s="110" t="s">
        <v>104</v>
      </c>
      <c r="G170" s="110" t="s">
        <v>104</v>
      </c>
      <c r="H170" s="110" t="s">
        <v>104</v>
      </c>
      <c r="I170" s="111">
        <f t="shared" si="33"/>
        <v>0</v>
      </c>
      <c r="J170" s="111">
        <f t="shared" si="34"/>
        <v>0</v>
      </c>
      <c r="K170" s="111">
        <f t="shared" si="35"/>
        <v>0</v>
      </c>
      <c r="L170" s="111">
        <f t="shared" si="36"/>
        <v>0</v>
      </c>
      <c r="M170" s="111">
        <f t="shared" si="37"/>
        <v>0</v>
      </c>
      <c r="N170" s="111">
        <f t="shared" si="38"/>
        <v>0</v>
      </c>
      <c r="O170" s="111">
        <f t="shared" si="39"/>
        <v>0</v>
      </c>
      <c r="P170" s="111">
        <f t="shared" si="40"/>
        <v>0</v>
      </c>
      <c r="Q170" s="111">
        <f t="shared" si="41"/>
        <v>0</v>
      </c>
      <c r="R170" s="111">
        <f t="shared" si="42"/>
        <v>0</v>
      </c>
      <c r="S170" s="111">
        <f t="shared" si="43"/>
        <v>0</v>
      </c>
      <c r="T170" s="111">
        <f t="shared" si="44"/>
        <v>0</v>
      </c>
      <c r="U170" s="111">
        <v>3</v>
      </c>
      <c r="V170" s="115"/>
      <c r="W170" s="125"/>
    </row>
    <row r="171" spans="1:23" s="12" customFormat="1" ht="75" customHeight="1" x14ac:dyDescent="0.2">
      <c r="A171" s="106"/>
      <c r="B171" s="114"/>
      <c r="C171" s="107" t="s">
        <v>103</v>
      </c>
      <c r="D171" s="108" t="s">
        <v>155</v>
      </c>
      <c r="E171" s="109"/>
      <c r="F171" s="110" t="s">
        <v>104</v>
      </c>
      <c r="G171" s="110" t="s">
        <v>104</v>
      </c>
      <c r="H171" s="110" t="s">
        <v>104</v>
      </c>
      <c r="I171" s="111">
        <f t="shared" si="33"/>
        <v>0</v>
      </c>
      <c r="J171" s="111">
        <f t="shared" si="34"/>
        <v>0</v>
      </c>
      <c r="K171" s="111">
        <f t="shared" si="35"/>
        <v>0</v>
      </c>
      <c r="L171" s="111">
        <f t="shared" si="36"/>
        <v>0</v>
      </c>
      <c r="M171" s="111">
        <f t="shared" si="37"/>
        <v>0</v>
      </c>
      <c r="N171" s="111">
        <f t="shared" si="38"/>
        <v>0</v>
      </c>
      <c r="O171" s="111">
        <f t="shared" si="39"/>
        <v>0</v>
      </c>
      <c r="P171" s="111">
        <f t="shared" si="40"/>
        <v>0</v>
      </c>
      <c r="Q171" s="111">
        <f t="shared" si="41"/>
        <v>0</v>
      </c>
      <c r="R171" s="111">
        <f t="shared" si="42"/>
        <v>0</v>
      </c>
      <c r="S171" s="111">
        <f t="shared" si="43"/>
        <v>0</v>
      </c>
      <c r="T171" s="111">
        <f t="shared" si="44"/>
        <v>0</v>
      </c>
      <c r="U171" s="111">
        <v>3</v>
      </c>
      <c r="V171" s="115"/>
      <c r="W171" s="125"/>
    </row>
    <row r="172" spans="1:23" s="12" customFormat="1" ht="75" customHeight="1" x14ac:dyDescent="0.2">
      <c r="A172" s="106"/>
      <c r="B172" s="114"/>
      <c r="C172" s="107" t="s">
        <v>103</v>
      </c>
      <c r="D172" s="108" t="s">
        <v>155</v>
      </c>
      <c r="E172" s="109"/>
      <c r="F172" s="110" t="s">
        <v>104</v>
      </c>
      <c r="G172" s="110" t="s">
        <v>104</v>
      </c>
      <c r="H172" s="110" t="s">
        <v>104</v>
      </c>
      <c r="I172" s="111">
        <f t="shared" si="33"/>
        <v>0</v>
      </c>
      <c r="J172" s="111">
        <f t="shared" si="34"/>
        <v>0</v>
      </c>
      <c r="K172" s="111">
        <f t="shared" si="35"/>
        <v>0</v>
      </c>
      <c r="L172" s="111">
        <f t="shared" si="36"/>
        <v>0</v>
      </c>
      <c r="M172" s="111">
        <f t="shared" si="37"/>
        <v>0</v>
      </c>
      <c r="N172" s="111">
        <f t="shared" si="38"/>
        <v>0</v>
      </c>
      <c r="O172" s="111">
        <f t="shared" si="39"/>
        <v>0</v>
      </c>
      <c r="P172" s="111">
        <f t="shared" si="40"/>
        <v>0</v>
      </c>
      <c r="Q172" s="111">
        <f t="shared" si="41"/>
        <v>0</v>
      </c>
      <c r="R172" s="111">
        <f t="shared" si="42"/>
        <v>0</v>
      </c>
      <c r="S172" s="111">
        <f t="shared" si="43"/>
        <v>0</v>
      </c>
      <c r="T172" s="111">
        <f t="shared" si="44"/>
        <v>0</v>
      </c>
      <c r="U172" s="111">
        <v>3</v>
      </c>
      <c r="V172" s="115"/>
      <c r="W172" s="125"/>
    </row>
    <row r="173" spans="1:23" s="12" customFormat="1" ht="75" customHeight="1" x14ac:dyDescent="0.2">
      <c r="A173" s="106"/>
      <c r="B173" s="114"/>
      <c r="C173" s="107" t="s">
        <v>103</v>
      </c>
      <c r="D173" s="108" t="s">
        <v>155</v>
      </c>
      <c r="E173" s="109"/>
      <c r="F173" s="110" t="s">
        <v>104</v>
      </c>
      <c r="G173" s="110" t="s">
        <v>104</v>
      </c>
      <c r="H173" s="110" t="s">
        <v>104</v>
      </c>
      <c r="I173" s="111">
        <f t="shared" si="33"/>
        <v>0</v>
      </c>
      <c r="J173" s="111">
        <f t="shared" si="34"/>
        <v>0</v>
      </c>
      <c r="K173" s="111">
        <f t="shared" si="35"/>
        <v>0</v>
      </c>
      <c r="L173" s="111">
        <f t="shared" si="36"/>
        <v>0</v>
      </c>
      <c r="M173" s="111">
        <f t="shared" si="37"/>
        <v>0</v>
      </c>
      <c r="N173" s="111">
        <f t="shared" si="38"/>
        <v>0</v>
      </c>
      <c r="O173" s="111">
        <f t="shared" si="39"/>
        <v>0</v>
      </c>
      <c r="P173" s="111">
        <f t="shared" si="40"/>
        <v>0</v>
      </c>
      <c r="Q173" s="111">
        <f t="shared" si="41"/>
        <v>0</v>
      </c>
      <c r="R173" s="111">
        <f t="shared" si="42"/>
        <v>0</v>
      </c>
      <c r="S173" s="111">
        <f t="shared" si="43"/>
        <v>0</v>
      </c>
      <c r="T173" s="111">
        <f t="shared" si="44"/>
        <v>0</v>
      </c>
      <c r="U173" s="111">
        <v>3</v>
      </c>
      <c r="V173" s="115"/>
      <c r="W173" s="125"/>
    </row>
    <row r="174" spans="1:23" s="12" customFormat="1" ht="75" customHeight="1" x14ac:dyDescent="0.2">
      <c r="A174" s="106"/>
      <c r="B174" s="114"/>
      <c r="C174" s="107" t="s">
        <v>103</v>
      </c>
      <c r="D174" s="108" t="s">
        <v>155</v>
      </c>
      <c r="E174" s="109"/>
      <c r="F174" s="110" t="s">
        <v>104</v>
      </c>
      <c r="G174" s="110" t="s">
        <v>104</v>
      </c>
      <c r="H174" s="110" t="s">
        <v>104</v>
      </c>
      <c r="I174" s="111">
        <f t="shared" si="33"/>
        <v>0</v>
      </c>
      <c r="J174" s="111">
        <f t="shared" si="34"/>
        <v>0</v>
      </c>
      <c r="K174" s="111">
        <f t="shared" si="35"/>
        <v>0</v>
      </c>
      <c r="L174" s="111">
        <f t="shared" si="36"/>
        <v>0</v>
      </c>
      <c r="M174" s="111">
        <f t="shared" si="37"/>
        <v>0</v>
      </c>
      <c r="N174" s="111">
        <f t="shared" si="38"/>
        <v>0</v>
      </c>
      <c r="O174" s="111">
        <f t="shared" si="39"/>
        <v>0</v>
      </c>
      <c r="P174" s="111">
        <f t="shared" si="40"/>
        <v>0</v>
      </c>
      <c r="Q174" s="111">
        <f t="shared" si="41"/>
        <v>0</v>
      </c>
      <c r="R174" s="111">
        <f t="shared" si="42"/>
        <v>0</v>
      </c>
      <c r="S174" s="111">
        <f t="shared" si="43"/>
        <v>0</v>
      </c>
      <c r="T174" s="111">
        <f t="shared" si="44"/>
        <v>0</v>
      </c>
      <c r="U174" s="111">
        <v>3</v>
      </c>
      <c r="V174" s="115"/>
      <c r="W174" s="125"/>
    </row>
    <row r="175" spans="1:23" s="12" customFormat="1" ht="75" customHeight="1" x14ac:dyDescent="0.2">
      <c r="A175" s="106"/>
      <c r="B175" s="114"/>
      <c r="C175" s="107" t="s">
        <v>103</v>
      </c>
      <c r="D175" s="108" t="s">
        <v>155</v>
      </c>
      <c r="E175" s="109"/>
      <c r="F175" s="110" t="s">
        <v>104</v>
      </c>
      <c r="G175" s="110" t="s">
        <v>104</v>
      </c>
      <c r="H175" s="110" t="s">
        <v>104</v>
      </c>
      <c r="I175" s="111">
        <f t="shared" si="33"/>
        <v>0</v>
      </c>
      <c r="J175" s="111">
        <f t="shared" si="34"/>
        <v>0</v>
      </c>
      <c r="K175" s="111">
        <f t="shared" si="35"/>
        <v>0</v>
      </c>
      <c r="L175" s="111">
        <f t="shared" si="36"/>
        <v>0</v>
      </c>
      <c r="M175" s="111">
        <f t="shared" si="37"/>
        <v>0</v>
      </c>
      <c r="N175" s="111">
        <f t="shared" si="38"/>
        <v>0</v>
      </c>
      <c r="O175" s="111">
        <f t="shared" si="39"/>
        <v>0</v>
      </c>
      <c r="P175" s="111">
        <f t="shared" si="40"/>
        <v>0</v>
      </c>
      <c r="Q175" s="111">
        <f t="shared" si="41"/>
        <v>0</v>
      </c>
      <c r="R175" s="111">
        <f t="shared" si="42"/>
        <v>0</v>
      </c>
      <c r="S175" s="111">
        <f t="shared" si="43"/>
        <v>0</v>
      </c>
      <c r="T175" s="111">
        <f t="shared" si="44"/>
        <v>0</v>
      </c>
      <c r="U175" s="111">
        <v>3</v>
      </c>
      <c r="V175" s="115"/>
      <c r="W175" s="125"/>
    </row>
    <row r="176" spans="1:23" s="12" customFormat="1" ht="75" customHeight="1" x14ac:dyDescent="0.2">
      <c r="A176" s="106"/>
      <c r="B176" s="114"/>
      <c r="C176" s="107" t="s">
        <v>103</v>
      </c>
      <c r="D176" s="108" t="s">
        <v>155</v>
      </c>
      <c r="E176" s="109"/>
      <c r="F176" s="110" t="s">
        <v>104</v>
      </c>
      <c r="G176" s="110" t="s">
        <v>104</v>
      </c>
      <c r="H176" s="110" t="s">
        <v>104</v>
      </c>
      <c r="I176" s="111">
        <f t="shared" si="33"/>
        <v>0</v>
      </c>
      <c r="J176" s="111">
        <f t="shared" si="34"/>
        <v>0</v>
      </c>
      <c r="K176" s="111">
        <f t="shared" si="35"/>
        <v>0</v>
      </c>
      <c r="L176" s="111">
        <f t="shared" si="36"/>
        <v>0</v>
      </c>
      <c r="M176" s="111">
        <f t="shared" si="37"/>
        <v>0</v>
      </c>
      <c r="N176" s="111">
        <f t="shared" si="38"/>
        <v>0</v>
      </c>
      <c r="O176" s="111">
        <f t="shared" si="39"/>
        <v>0</v>
      </c>
      <c r="P176" s="111">
        <f t="shared" si="40"/>
        <v>0</v>
      </c>
      <c r="Q176" s="111">
        <f t="shared" si="41"/>
        <v>0</v>
      </c>
      <c r="R176" s="111">
        <f t="shared" si="42"/>
        <v>0</v>
      </c>
      <c r="S176" s="111">
        <f t="shared" si="43"/>
        <v>0</v>
      </c>
      <c r="T176" s="111">
        <f t="shared" si="44"/>
        <v>0</v>
      </c>
      <c r="U176" s="111">
        <v>3</v>
      </c>
      <c r="V176" s="115"/>
      <c r="W176" s="125"/>
    </row>
    <row r="177" spans="1:23" s="12" customFormat="1" ht="75" customHeight="1" x14ac:dyDescent="0.2">
      <c r="A177" s="106"/>
      <c r="B177" s="114"/>
      <c r="C177" s="107" t="s">
        <v>103</v>
      </c>
      <c r="D177" s="108" t="s">
        <v>155</v>
      </c>
      <c r="E177" s="109"/>
      <c r="F177" s="110" t="s">
        <v>104</v>
      </c>
      <c r="G177" s="110" t="s">
        <v>104</v>
      </c>
      <c r="H177" s="110" t="s">
        <v>104</v>
      </c>
      <c r="I177" s="111">
        <f t="shared" si="33"/>
        <v>0</v>
      </c>
      <c r="J177" s="111">
        <f t="shared" si="34"/>
        <v>0</v>
      </c>
      <c r="K177" s="111">
        <f t="shared" si="35"/>
        <v>0</v>
      </c>
      <c r="L177" s="111">
        <f t="shared" si="36"/>
        <v>0</v>
      </c>
      <c r="M177" s="111">
        <f t="shared" si="37"/>
        <v>0</v>
      </c>
      <c r="N177" s="111">
        <f t="shared" si="38"/>
        <v>0</v>
      </c>
      <c r="O177" s="111">
        <f t="shared" si="39"/>
        <v>0</v>
      </c>
      <c r="P177" s="111">
        <f t="shared" si="40"/>
        <v>0</v>
      </c>
      <c r="Q177" s="111">
        <f t="shared" si="41"/>
        <v>0</v>
      </c>
      <c r="R177" s="111">
        <f t="shared" si="42"/>
        <v>0</v>
      </c>
      <c r="S177" s="111">
        <f t="shared" si="43"/>
        <v>0</v>
      </c>
      <c r="T177" s="111">
        <f t="shared" si="44"/>
        <v>0</v>
      </c>
      <c r="U177" s="111">
        <v>3</v>
      </c>
      <c r="V177" s="115"/>
      <c r="W177" s="125"/>
    </row>
    <row r="178" spans="1:23" s="12" customFormat="1" ht="75" customHeight="1" x14ac:dyDescent="0.2">
      <c r="A178" s="106"/>
      <c r="B178" s="114"/>
      <c r="C178" s="107" t="s">
        <v>103</v>
      </c>
      <c r="D178" s="108" t="s">
        <v>155</v>
      </c>
      <c r="E178" s="109"/>
      <c r="F178" s="110" t="s">
        <v>104</v>
      </c>
      <c r="G178" s="110" t="s">
        <v>104</v>
      </c>
      <c r="H178" s="110" t="s">
        <v>104</v>
      </c>
      <c r="I178" s="111">
        <f t="shared" si="33"/>
        <v>0</v>
      </c>
      <c r="J178" s="111">
        <f t="shared" si="34"/>
        <v>0</v>
      </c>
      <c r="K178" s="111">
        <f t="shared" si="35"/>
        <v>0</v>
      </c>
      <c r="L178" s="111">
        <f t="shared" si="36"/>
        <v>0</v>
      </c>
      <c r="M178" s="111">
        <f t="shared" si="37"/>
        <v>0</v>
      </c>
      <c r="N178" s="111">
        <f t="shared" si="38"/>
        <v>0</v>
      </c>
      <c r="O178" s="111">
        <f t="shared" si="39"/>
        <v>0</v>
      </c>
      <c r="P178" s="111">
        <f t="shared" si="40"/>
        <v>0</v>
      </c>
      <c r="Q178" s="111">
        <f t="shared" si="41"/>
        <v>0</v>
      </c>
      <c r="R178" s="111">
        <f t="shared" si="42"/>
        <v>0</v>
      </c>
      <c r="S178" s="111">
        <f t="shared" si="43"/>
        <v>0</v>
      </c>
      <c r="T178" s="111">
        <f t="shared" si="44"/>
        <v>0</v>
      </c>
      <c r="U178" s="111">
        <v>3</v>
      </c>
      <c r="V178" s="115"/>
      <c r="W178" s="125"/>
    </row>
    <row r="179" spans="1:23" s="12" customFormat="1" ht="75" customHeight="1" x14ac:dyDescent="0.2">
      <c r="A179" s="106"/>
      <c r="B179" s="114"/>
      <c r="C179" s="107" t="s">
        <v>103</v>
      </c>
      <c r="D179" s="108" t="s">
        <v>155</v>
      </c>
      <c r="E179" s="109"/>
      <c r="F179" s="110" t="s">
        <v>104</v>
      </c>
      <c r="G179" s="110" t="s">
        <v>104</v>
      </c>
      <c r="H179" s="110" t="s">
        <v>104</v>
      </c>
      <c r="I179" s="111">
        <f t="shared" si="33"/>
        <v>0</v>
      </c>
      <c r="J179" s="111">
        <f t="shared" si="34"/>
        <v>0</v>
      </c>
      <c r="K179" s="111">
        <f t="shared" si="35"/>
        <v>0</v>
      </c>
      <c r="L179" s="111">
        <f t="shared" si="36"/>
        <v>0</v>
      </c>
      <c r="M179" s="111">
        <f t="shared" si="37"/>
        <v>0</v>
      </c>
      <c r="N179" s="111">
        <f t="shared" si="38"/>
        <v>0</v>
      </c>
      <c r="O179" s="111">
        <f t="shared" si="39"/>
        <v>0</v>
      </c>
      <c r="P179" s="111">
        <f t="shared" si="40"/>
        <v>0</v>
      </c>
      <c r="Q179" s="111">
        <f t="shared" si="41"/>
        <v>0</v>
      </c>
      <c r="R179" s="111">
        <f t="shared" si="42"/>
        <v>0</v>
      </c>
      <c r="S179" s="111">
        <f t="shared" si="43"/>
        <v>0</v>
      </c>
      <c r="T179" s="111">
        <f t="shared" si="44"/>
        <v>0</v>
      </c>
      <c r="U179" s="111">
        <v>3</v>
      </c>
      <c r="V179" s="115"/>
      <c r="W179" s="125"/>
    </row>
    <row r="180" spans="1:23" s="12" customFormat="1" ht="75" customHeight="1" x14ac:dyDescent="0.2">
      <c r="A180" s="106"/>
      <c r="B180" s="114"/>
      <c r="C180" s="107" t="s">
        <v>103</v>
      </c>
      <c r="D180" s="108" t="s">
        <v>155</v>
      </c>
      <c r="E180" s="109"/>
      <c r="F180" s="110" t="s">
        <v>104</v>
      </c>
      <c r="G180" s="110" t="s">
        <v>104</v>
      </c>
      <c r="H180" s="110" t="s">
        <v>104</v>
      </c>
      <c r="I180" s="111">
        <f t="shared" si="33"/>
        <v>0</v>
      </c>
      <c r="J180" s="111">
        <f t="shared" si="34"/>
        <v>0</v>
      </c>
      <c r="K180" s="111">
        <f t="shared" si="35"/>
        <v>0</v>
      </c>
      <c r="L180" s="111">
        <f t="shared" si="36"/>
        <v>0</v>
      </c>
      <c r="M180" s="111">
        <f t="shared" si="37"/>
        <v>0</v>
      </c>
      <c r="N180" s="111">
        <f t="shared" si="38"/>
        <v>0</v>
      </c>
      <c r="O180" s="111">
        <f t="shared" si="39"/>
        <v>0</v>
      </c>
      <c r="P180" s="111">
        <f t="shared" si="40"/>
        <v>0</v>
      </c>
      <c r="Q180" s="111">
        <f t="shared" si="41"/>
        <v>0</v>
      </c>
      <c r="R180" s="111">
        <f t="shared" si="42"/>
        <v>0</v>
      </c>
      <c r="S180" s="111">
        <f t="shared" si="43"/>
        <v>0</v>
      </c>
      <c r="T180" s="111">
        <f t="shared" si="44"/>
        <v>0</v>
      </c>
      <c r="U180" s="111">
        <v>3</v>
      </c>
      <c r="V180" s="115"/>
      <c r="W180" s="125"/>
    </row>
    <row r="181" spans="1:23" s="12" customFormat="1" ht="75" customHeight="1" x14ac:dyDescent="0.2">
      <c r="A181" s="106"/>
      <c r="B181" s="114"/>
      <c r="C181" s="107" t="s">
        <v>103</v>
      </c>
      <c r="D181" s="108" t="s">
        <v>155</v>
      </c>
      <c r="E181" s="109"/>
      <c r="F181" s="110" t="s">
        <v>104</v>
      </c>
      <c r="G181" s="110" t="s">
        <v>104</v>
      </c>
      <c r="H181" s="110" t="s">
        <v>104</v>
      </c>
      <c r="I181" s="111">
        <f t="shared" si="33"/>
        <v>0</v>
      </c>
      <c r="J181" s="111">
        <f t="shared" si="34"/>
        <v>0</v>
      </c>
      <c r="K181" s="111">
        <f t="shared" si="35"/>
        <v>0</v>
      </c>
      <c r="L181" s="111">
        <f t="shared" si="36"/>
        <v>0</v>
      </c>
      <c r="M181" s="111">
        <f t="shared" si="37"/>
        <v>0</v>
      </c>
      <c r="N181" s="111">
        <f t="shared" si="38"/>
        <v>0</v>
      </c>
      <c r="O181" s="111">
        <f t="shared" si="39"/>
        <v>0</v>
      </c>
      <c r="P181" s="111">
        <f t="shared" si="40"/>
        <v>0</v>
      </c>
      <c r="Q181" s="111">
        <f t="shared" si="41"/>
        <v>0</v>
      </c>
      <c r="R181" s="111">
        <f t="shared" si="42"/>
        <v>0</v>
      </c>
      <c r="S181" s="111">
        <f t="shared" si="43"/>
        <v>0</v>
      </c>
      <c r="T181" s="111">
        <f t="shared" si="44"/>
        <v>0</v>
      </c>
      <c r="U181" s="111">
        <v>3</v>
      </c>
      <c r="V181" s="115"/>
      <c r="W181" s="125"/>
    </row>
    <row r="182" spans="1:23" s="12" customFormat="1" ht="75" customHeight="1" x14ac:dyDescent="0.2">
      <c r="A182" s="106"/>
      <c r="B182" s="114"/>
      <c r="C182" s="107" t="s">
        <v>103</v>
      </c>
      <c r="D182" s="108" t="s">
        <v>155</v>
      </c>
      <c r="E182" s="109"/>
      <c r="F182" s="110" t="s">
        <v>104</v>
      </c>
      <c r="G182" s="110" t="s">
        <v>104</v>
      </c>
      <c r="H182" s="110" t="s">
        <v>104</v>
      </c>
      <c r="I182" s="111">
        <f t="shared" si="33"/>
        <v>0</v>
      </c>
      <c r="J182" s="111">
        <f t="shared" si="34"/>
        <v>0</v>
      </c>
      <c r="K182" s="111">
        <f t="shared" si="35"/>
        <v>0</v>
      </c>
      <c r="L182" s="111">
        <f t="shared" si="36"/>
        <v>0</v>
      </c>
      <c r="M182" s="111">
        <f t="shared" si="37"/>
        <v>0</v>
      </c>
      <c r="N182" s="111">
        <f t="shared" si="38"/>
        <v>0</v>
      </c>
      <c r="O182" s="111">
        <f t="shared" si="39"/>
        <v>0</v>
      </c>
      <c r="P182" s="111">
        <f t="shared" si="40"/>
        <v>0</v>
      </c>
      <c r="Q182" s="111">
        <f t="shared" si="41"/>
        <v>0</v>
      </c>
      <c r="R182" s="111">
        <f t="shared" si="42"/>
        <v>0</v>
      </c>
      <c r="S182" s="111">
        <f t="shared" si="43"/>
        <v>0</v>
      </c>
      <c r="T182" s="111">
        <f t="shared" si="44"/>
        <v>0</v>
      </c>
      <c r="U182" s="111">
        <v>3</v>
      </c>
      <c r="V182" s="115"/>
      <c r="W182" s="125"/>
    </row>
    <row r="183" spans="1:23" s="12" customFormat="1" ht="75" customHeight="1" x14ac:dyDescent="0.2">
      <c r="A183" s="106"/>
      <c r="B183" s="114"/>
      <c r="C183" s="107" t="s">
        <v>103</v>
      </c>
      <c r="D183" s="108" t="s">
        <v>155</v>
      </c>
      <c r="E183" s="109"/>
      <c r="F183" s="110" t="s">
        <v>104</v>
      </c>
      <c r="G183" s="110" t="s">
        <v>104</v>
      </c>
      <c r="H183" s="110" t="s">
        <v>104</v>
      </c>
      <c r="I183" s="111">
        <f t="shared" si="33"/>
        <v>0</v>
      </c>
      <c r="J183" s="111">
        <f t="shared" si="34"/>
        <v>0</v>
      </c>
      <c r="K183" s="111">
        <f t="shared" si="35"/>
        <v>0</v>
      </c>
      <c r="L183" s="111">
        <f t="shared" si="36"/>
        <v>0</v>
      </c>
      <c r="M183" s="111">
        <f t="shared" si="37"/>
        <v>0</v>
      </c>
      <c r="N183" s="111">
        <f t="shared" si="38"/>
        <v>0</v>
      </c>
      <c r="O183" s="111">
        <f t="shared" si="39"/>
        <v>0</v>
      </c>
      <c r="P183" s="111">
        <f t="shared" si="40"/>
        <v>0</v>
      </c>
      <c r="Q183" s="111">
        <f t="shared" si="41"/>
        <v>0</v>
      </c>
      <c r="R183" s="111">
        <f t="shared" si="42"/>
        <v>0</v>
      </c>
      <c r="S183" s="111">
        <f t="shared" si="43"/>
        <v>0</v>
      </c>
      <c r="T183" s="111">
        <f t="shared" si="44"/>
        <v>0</v>
      </c>
      <c r="U183" s="111">
        <v>3</v>
      </c>
      <c r="V183" s="115"/>
      <c r="W183" s="125"/>
    </row>
    <row r="184" spans="1:23" s="12" customFormat="1" ht="75" customHeight="1" x14ac:dyDescent="0.2">
      <c r="A184" s="106"/>
      <c r="B184" s="114"/>
      <c r="C184" s="107" t="s">
        <v>103</v>
      </c>
      <c r="D184" s="108" t="s">
        <v>155</v>
      </c>
      <c r="E184" s="109"/>
      <c r="F184" s="110" t="s">
        <v>104</v>
      </c>
      <c r="G184" s="110" t="s">
        <v>104</v>
      </c>
      <c r="H184" s="110" t="s">
        <v>104</v>
      </c>
      <c r="I184" s="111">
        <f t="shared" si="33"/>
        <v>0</v>
      </c>
      <c r="J184" s="111">
        <f t="shared" si="34"/>
        <v>0</v>
      </c>
      <c r="K184" s="111">
        <f t="shared" si="35"/>
        <v>0</v>
      </c>
      <c r="L184" s="111">
        <f t="shared" si="36"/>
        <v>0</v>
      </c>
      <c r="M184" s="111">
        <f t="shared" si="37"/>
        <v>0</v>
      </c>
      <c r="N184" s="111">
        <f t="shared" si="38"/>
        <v>0</v>
      </c>
      <c r="O184" s="111">
        <f t="shared" si="39"/>
        <v>0</v>
      </c>
      <c r="P184" s="111">
        <f t="shared" si="40"/>
        <v>0</v>
      </c>
      <c r="Q184" s="111">
        <f t="shared" si="41"/>
        <v>0</v>
      </c>
      <c r="R184" s="111">
        <f t="shared" si="42"/>
        <v>0</v>
      </c>
      <c r="S184" s="111">
        <f t="shared" si="43"/>
        <v>0</v>
      </c>
      <c r="T184" s="111">
        <f t="shared" si="44"/>
        <v>0</v>
      </c>
      <c r="U184" s="111">
        <v>3</v>
      </c>
      <c r="V184" s="115"/>
      <c r="W184" s="125"/>
    </row>
    <row r="185" spans="1:23" s="12" customFormat="1" ht="75" customHeight="1" x14ac:dyDescent="0.2">
      <c r="A185" s="106"/>
      <c r="B185" s="114"/>
      <c r="C185" s="107" t="s">
        <v>103</v>
      </c>
      <c r="D185" s="108" t="s">
        <v>155</v>
      </c>
      <c r="E185" s="109"/>
      <c r="F185" s="110" t="s">
        <v>104</v>
      </c>
      <c r="G185" s="110" t="s">
        <v>104</v>
      </c>
      <c r="H185" s="110" t="s">
        <v>104</v>
      </c>
      <c r="I185" s="111">
        <f t="shared" si="33"/>
        <v>0</v>
      </c>
      <c r="J185" s="111">
        <f t="shared" si="34"/>
        <v>0</v>
      </c>
      <c r="K185" s="111">
        <f t="shared" si="35"/>
        <v>0</v>
      </c>
      <c r="L185" s="111">
        <f t="shared" si="36"/>
        <v>0</v>
      </c>
      <c r="M185" s="111">
        <f t="shared" si="37"/>
        <v>0</v>
      </c>
      <c r="N185" s="111">
        <f t="shared" si="38"/>
        <v>0</v>
      </c>
      <c r="O185" s="111">
        <f t="shared" si="39"/>
        <v>0</v>
      </c>
      <c r="P185" s="111">
        <f t="shared" si="40"/>
        <v>0</v>
      </c>
      <c r="Q185" s="111">
        <f t="shared" si="41"/>
        <v>0</v>
      </c>
      <c r="R185" s="111">
        <f t="shared" si="42"/>
        <v>0</v>
      </c>
      <c r="S185" s="111">
        <f t="shared" si="43"/>
        <v>0</v>
      </c>
      <c r="T185" s="111">
        <f t="shared" si="44"/>
        <v>0</v>
      </c>
      <c r="U185" s="111">
        <v>3</v>
      </c>
      <c r="V185" s="115"/>
      <c r="W185" s="125"/>
    </row>
    <row r="186" spans="1:23" s="12" customFormat="1" ht="75" customHeight="1" x14ac:dyDescent="0.2">
      <c r="A186" s="106"/>
      <c r="B186" s="114"/>
      <c r="C186" s="107" t="s">
        <v>103</v>
      </c>
      <c r="D186" s="108" t="s">
        <v>155</v>
      </c>
      <c r="E186" s="109"/>
      <c r="F186" s="110" t="s">
        <v>104</v>
      </c>
      <c r="G186" s="110" t="s">
        <v>104</v>
      </c>
      <c r="H186" s="110" t="s">
        <v>104</v>
      </c>
      <c r="I186" s="111">
        <f t="shared" si="33"/>
        <v>0</v>
      </c>
      <c r="J186" s="111">
        <f t="shared" si="34"/>
        <v>0</v>
      </c>
      <c r="K186" s="111">
        <f t="shared" si="35"/>
        <v>0</v>
      </c>
      <c r="L186" s="111">
        <f t="shared" si="36"/>
        <v>0</v>
      </c>
      <c r="M186" s="111">
        <f t="shared" si="37"/>
        <v>0</v>
      </c>
      <c r="N186" s="111">
        <f t="shared" si="38"/>
        <v>0</v>
      </c>
      <c r="O186" s="111">
        <f t="shared" si="39"/>
        <v>0</v>
      </c>
      <c r="P186" s="111">
        <f t="shared" si="40"/>
        <v>0</v>
      </c>
      <c r="Q186" s="111">
        <f t="shared" si="41"/>
        <v>0</v>
      </c>
      <c r="R186" s="111">
        <f t="shared" si="42"/>
        <v>0</v>
      </c>
      <c r="S186" s="111">
        <f t="shared" si="43"/>
        <v>0</v>
      </c>
      <c r="T186" s="111">
        <f t="shared" si="44"/>
        <v>0</v>
      </c>
      <c r="U186" s="111">
        <v>3</v>
      </c>
      <c r="V186" s="115"/>
      <c r="W186" s="125"/>
    </row>
    <row r="187" spans="1:23" s="12" customFormat="1" ht="75" customHeight="1" x14ac:dyDescent="0.2">
      <c r="A187" s="106"/>
      <c r="B187" s="114"/>
      <c r="C187" s="107" t="s">
        <v>103</v>
      </c>
      <c r="D187" s="108" t="s">
        <v>155</v>
      </c>
      <c r="E187" s="109"/>
      <c r="F187" s="110" t="s">
        <v>104</v>
      </c>
      <c r="G187" s="110" t="s">
        <v>104</v>
      </c>
      <c r="H187" s="110" t="s">
        <v>104</v>
      </c>
      <c r="I187" s="111">
        <f t="shared" si="33"/>
        <v>0</v>
      </c>
      <c r="J187" s="111">
        <f t="shared" si="34"/>
        <v>0</v>
      </c>
      <c r="K187" s="111">
        <f t="shared" si="35"/>
        <v>0</v>
      </c>
      <c r="L187" s="111">
        <f t="shared" si="36"/>
        <v>0</v>
      </c>
      <c r="M187" s="111">
        <f t="shared" si="37"/>
        <v>0</v>
      </c>
      <c r="N187" s="111">
        <f t="shared" si="38"/>
        <v>0</v>
      </c>
      <c r="O187" s="111">
        <f t="shared" si="39"/>
        <v>0</v>
      </c>
      <c r="P187" s="111">
        <f t="shared" si="40"/>
        <v>0</v>
      </c>
      <c r="Q187" s="111">
        <f t="shared" si="41"/>
        <v>0</v>
      </c>
      <c r="R187" s="111">
        <f t="shared" si="42"/>
        <v>0</v>
      </c>
      <c r="S187" s="111">
        <f t="shared" si="43"/>
        <v>0</v>
      </c>
      <c r="T187" s="111">
        <f t="shared" si="44"/>
        <v>0</v>
      </c>
      <c r="U187" s="111">
        <v>3</v>
      </c>
      <c r="V187" s="115"/>
      <c r="W187" s="125"/>
    </row>
    <row r="188" spans="1:23" s="12" customFormat="1" ht="75" customHeight="1" x14ac:dyDescent="0.2">
      <c r="A188" s="106"/>
      <c r="B188" s="114"/>
      <c r="C188" s="107" t="s">
        <v>103</v>
      </c>
      <c r="D188" s="108" t="s">
        <v>155</v>
      </c>
      <c r="E188" s="109"/>
      <c r="F188" s="110" t="s">
        <v>104</v>
      </c>
      <c r="G188" s="110" t="s">
        <v>104</v>
      </c>
      <c r="H188" s="110" t="s">
        <v>104</v>
      </c>
      <c r="I188" s="111">
        <f t="shared" si="33"/>
        <v>0</v>
      </c>
      <c r="J188" s="111">
        <f t="shared" si="34"/>
        <v>0</v>
      </c>
      <c r="K188" s="111">
        <f t="shared" si="35"/>
        <v>0</v>
      </c>
      <c r="L188" s="111">
        <f t="shared" si="36"/>
        <v>0</v>
      </c>
      <c r="M188" s="111">
        <f t="shared" si="37"/>
        <v>0</v>
      </c>
      <c r="N188" s="111">
        <f t="shared" si="38"/>
        <v>0</v>
      </c>
      <c r="O188" s="111">
        <f t="shared" si="39"/>
        <v>0</v>
      </c>
      <c r="P188" s="111">
        <f t="shared" si="40"/>
        <v>0</v>
      </c>
      <c r="Q188" s="111">
        <f t="shared" si="41"/>
        <v>0</v>
      </c>
      <c r="R188" s="111">
        <f t="shared" si="42"/>
        <v>0</v>
      </c>
      <c r="S188" s="111">
        <f t="shared" si="43"/>
        <v>0</v>
      </c>
      <c r="T188" s="111">
        <f t="shared" si="44"/>
        <v>0</v>
      </c>
      <c r="U188" s="111">
        <v>3</v>
      </c>
      <c r="V188" s="115"/>
      <c r="W188" s="125"/>
    </row>
    <row r="189" spans="1:23" s="12" customFormat="1" ht="75" customHeight="1" x14ac:dyDescent="0.2">
      <c r="A189" s="106"/>
      <c r="B189" s="114"/>
      <c r="C189" s="107" t="s">
        <v>103</v>
      </c>
      <c r="D189" s="108" t="s">
        <v>155</v>
      </c>
      <c r="E189" s="109"/>
      <c r="F189" s="110" t="s">
        <v>104</v>
      </c>
      <c r="G189" s="110" t="s">
        <v>104</v>
      </c>
      <c r="H189" s="110" t="s">
        <v>104</v>
      </c>
      <c r="I189" s="111">
        <f t="shared" si="33"/>
        <v>0</v>
      </c>
      <c r="J189" s="111">
        <f t="shared" si="34"/>
        <v>0</v>
      </c>
      <c r="K189" s="111">
        <f t="shared" si="35"/>
        <v>0</v>
      </c>
      <c r="L189" s="111">
        <f t="shared" si="36"/>
        <v>0</v>
      </c>
      <c r="M189" s="111">
        <f t="shared" si="37"/>
        <v>0</v>
      </c>
      <c r="N189" s="111">
        <f t="shared" si="38"/>
        <v>0</v>
      </c>
      <c r="O189" s="111">
        <f t="shared" si="39"/>
        <v>0</v>
      </c>
      <c r="P189" s="111">
        <f t="shared" si="40"/>
        <v>0</v>
      </c>
      <c r="Q189" s="111">
        <f t="shared" si="41"/>
        <v>0</v>
      </c>
      <c r="R189" s="111">
        <f t="shared" si="42"/>
        <v>0</v>
      </c>
      <c r="S189" s="111">
        <f t="shared" si="43"/>
        <v>0</v>
      </c>
      <c r="T189" s="111">
        <f t="shared" si="44"/>
        <v>0</v>
      </c>
      <c r="U189" s="111">
        <v>3</v>
      </c>
      <c r="V189" s="115"/>
      <c r="W189" s="125"/>
    </row>
    <row r="190" spans="1:23" s="12" customFormat="1" ht="75" customHeight="1" x14ac:dyDescent="0.2">
      <c r="A190" s="106"/>
      <c r="B190" s="114"/>
      <c r="C190" s="107" t="s">
        <v>103</v>
      </c>
      <c r="D190" s="108" t="s">
        <v>155</v>
      </c>
      <c r="E190" s="109"/>
      <c r="F190" s="110" t="s">
        <v>104</v>
      </c>
      <c r="G190" s="110" t="s">
        <v>104</v>
      </c>
      <c r="H190" s="110" t="s">
        <v>104</v>
      </c>
      <c r="I190" s="111">
        <f t="shared" si="33"/>
        <v>0</v>
      </c>
      <c r="J190" s="111">
        <f t="shared" si="34"/>
        <v>0</v>
      </c>
      <c r="K190" s="111">
        <f t="shared" si="35"/>
        <v>0</v>
      </c>
      <c r="L190" s="111">
        <f t="shared" si="36"/>
        <v>0</v>
      </c>
      <c r="M190" s="111">
        <f t="shared" si="37"/>
        <v>0</v>
      </c>
      <c r="N190" s="111">
        <f t="shared" si="38"/>
        <v>0</v>
      </c>
      <c r="O190" s="111">
        <f t="shared" si="39"/>
        <v>0</v>
      </c>
      <c r="P190" s="111">
        <f t="shared" si="40"/>
        <v>0</v>
      </c>
      <c r="Q190" s="111">
        <f t="shared" si="41"/>
        <v>0</v>
      </c>
      <c r="R190" s="111">
        <f t="shared" si="42"/>
        <v>0</v>
      </c>
      <c r="S190" s="111">
        <f t="shared" si="43"/>
        <v>0</v>
      </c>
      <c r="T190" s="111">
        <f t="shared" si="44"/>
        <v>0</v>
      </c>
      <c r="U190" s="111">
        <v>3</v>
      </c>
      <c r="V190" s="115"/>
      <c r="W190" s="125"/>
    </row>
    <row r="191" spans="1:23" s="12" customFormat="1" ht="75" customHeight="1" x14ac:dyDescent="0.2">
      <c r="A191" s="106"/>
      <c r="B191" s="114"/>
      <c r="C191" s="107" t="s">
        <v>103</v>
      </c>
      <c r="D191" s="108" t="s">
        <v>155</v>
      </c>
      <c r="E191" s="109"/>
      <c r="F191" s="110" t="s">
        <v>104</v>
      </c>
      <c r="G191" s="110" t="s">
        <v>104</v>
      </c>
      <c r="H191" s="110" t="s">
        <v>104</v>
      </c>
      <c r="I191" s="111">
        <f t="shared" si="33"/>
        <v>0</v>
      </c>
      <c r="J191" s="111">
        <f t="shared" si="34"/>
        <v>0</v>
      </c>
      <c r="K191" s="111">
        <f t="shared" si="35"/>
        <v>0</v>
      </c>
      <c r="L191" s="111">
        <f t="shared" si="36"/>
        <v>0</v>
      </c>
      <c r="M191" s="111">
        <f t="shared" si="37"/>
        <v>0</v>
      </c>
      <c r="N191" s="111">
        <f t="shared" si="38"/>
        <v>0</v>
      </c>
      <c r="O191" s="111">
        <f t="shared" si="39"/>
        <v>0</v>
      </c>
      <c r="P191" s="111">
        <f t="shared" si="40"/>
        <v>0</v>
      </c>
      <c r="Q191" s="111">
        <f t="shared" si="41"/>
        <v>0</v>
      </c>
      <c r="R191" s="111">
        <f t="shared" si="42"/>
        <v>0</v>
      </c>
      <c r="S191" s="111">
        <f t="shared" si="43"/>
        <v>0</v>
      </c>
      <c r="T191" s="111">
        <f t="shared" si="44"/>
        <v>0</v>
      </c>
      <c r="U191" s="111">
        <v>3</v>
      </c>
      <c r="V191" s="115"/>
      <c r="W191" s="125"/>
    </row>
    <row r="192" spans="1:23" s="12" customFormat="1" ht="75" customHeight="1" x14ac:dyDescent="0.2">
      <c r="A192" s="106"/>
      <c r="B192" s="114"/>
      <c r="C192" s="107" t="s">
        <v>103</v>
      </c>
      <c r="D192" s="108" t="s">
        <v>155</v>
      </c>
      <c r="E192" s="109"/>
      <c r="F192" s="110" t="s">
        <v>104</v>
      </c>
      <c r="G192" s="110" t="s">
        <v>104</v>
      </c>
      <c r="H192" s="110" t="s">
        <v>104</v>
      </c>
      <c r="I192" s="111">
        <f t="shared" si="33"/>
        <v>0</v>
      </c>
      <c r="J192" s="111">
        <f t="shared" si="34"/>
        <v>0</v>
      </c>
      <c r="K192" s="111">
        <f t="shared" si="35"/>
        <v>0</v>
      </c>
      <c r="L192" s="111">
        <f t="shared" si="36"/>
        <v>0</v>
      </c>
      <c r="M192" s="111">
        <f t="shared" si="37"/>
        <v>0</v>
      </c>
      <c r="N192" s="111">
        <f t="shared" si="38"/>
        <v>0</v>
      </c>
      <c r="O192" s="111">
        <f t="shared" si="39"/>
        <v>0</v>
      </c>
      <c r="P192" s="111">
        <f t="shared" si="40"/>
        <v>0</v>
      </c>
      <c r="Q192" s="111">
        <f t="shared" si="41"/>
        <v>0</v>
      </c>
      <c r="R192" s="111">
        <f t="shared" si="42"/>
        <v>0</v>
      </c>
      <c r="S192" s="111">
        <f t="shared" si="43"/>
        <v>0</v>
      </c>
      <c r="T192" s="111">
        <f t="shared" si="44"/>
        <v>0</v>
      </c>
      <c r="U192" s="111">
        <v>3</v>
      </c>
      <c r="V192" s="115"/>
      <c r="W192" s="125"/>
    </row>
    <row r="193" spans="1:23" s="12" customFormat="1" ht="75" customHeight="1" x14ac:dyDescent="0.2">
      <c r="A193" s="106"/>
      <c r="B193" s="114"/>
      <c r="C193" s="107" t="s">
        <v>103</v>
      </c>
      <c r="D193" s="108" t="s">
        <v>155</v>
      </c>
      <c r="E193" s="109"/>
      <c r="F193" s="110" t="s">
        <v>104</v>
      </c>
      <c r="G193" s="110" t="s">
        <v>104</v>
      </c>
      <c r="H193" s="110" t="s">
        <v>104</v>
      </c>
      <c r="I193" s="111">
        <f t="shared" si="33"/>
        <v>0</v>
      </c>
      <c r="J193" s="111">
        <f t="shared" si="34"/>
        <v>0</v>
      </c>
      <c r="K193" s="111">
        <f t="shared" si="35"/>
        <v>0</v>
      </c>
      <c r="L193" s="111">
        <f t="shared" si="36"/>
        <v>0</v>
      </c>
      <c r="M193" s="111">
        <f t="shared" si="37"/>
        <v>0</v>
      </c>
      <c r="N193" s="111">
        <f t="shared" si="38"/>
        <v>0</v>
      </c>
      <c r="O193" s="111">
        <f t="shared" si="39"/>
        <v>0</v>
      </c>
      <c r="P193" s="111">
        <f t="shared" si="40"/>
        <v>0</v>
      </c>
      <c r="Q193" s="111">
        <f t="shared" si="41"/>
        <v>0</v>
      </c>
      <c r="R193" s="111">
        <f t="shared" si="42"/>
        <v>0</v>
      </c>
      <c r="S193" s="111">
        <f t="shared" si="43"/>
        <v>0</v>
      </c>
      <c r="T193" s="111">
        <f t="shared" si="44"/>
        <v>0</v>
      </c>
      <c r="U193" s="111">
        <v>3</v>
      </c>
      <c r="V193" s="115"/>
      <c r="W193" s="125"/>
    </row>
    <row r="194" spans="1:23" s="12" customFormat="1" ht="75" customHeight="1" x14ac:dyDescent="0.2">
      <c r="A194" s="106"/>
      <c r="B194" s="114"/>
      <c r="C194" s="107" t="s">
        <v>103</v>
      </c>
      <c r="D194" s="108" t="s">
        <v>155</v>
      </c>
      <c r="E194" s="109"/>
      <c r="F194" s="110" t="s">
        <v>104</v>
      </c>
      <c r="G194" s="110" t="s">
        <v>104</v>
      </c>
      <c r="H194" s="110" t="s">
        <v>104</v>
      </c>
      <c r="I194" s="111">
        <f t="shared" si="33"/>
        <v>0</v>
      </c>
      <c r="J194" s="111">
        <f t="shared" si="34"/>
        <v>0</v>
      </c>
      <c r="K194" s="111">
        <f t="shared" si="35"/>
        <v>0</v>
      </c>
      <c r="L194" s="111">
        <f t="shared" si="36"/>
        <v>0</v>
      </c>
      <c r="M194" s="111">
        <f t="shared" si="37"/>
        <v>0</v>
      </c>
      <c r="N194" s="111">
        <f t="shared" si="38"/>
        <v>0</v>
      </c>
      <c r="O194" s="111">
        <f t="shared" si="39"/>
        <v>0</v>
      </c>
      <c r="P194" s="111">
        <f t="shared" si="40"/>
        <v>0</v>
      </c>
      <c r="Q194" s="111">
        <f t="shared" si="41"/>
        <v>0</v>
      </c>
      <c r="R194" s="111">
        <f t="shared" si="42"/>
        <v>0</v>
      </c>
      <c r="S194" s="111">
        <f t="shared" si="43"/>
        <v>0</v>
      </c>
      <c r="T194" s="111">
        <f t="shared" si="44"/>
        <v>0</v>
      </c>
      <c r="U194" s="111">
        <v>3</v>
      </c>
      <c r="V194" s="115"/>
      <c r="W194" s="125"/>
    </row>
    <row r="195" spans="1:23" s="12" customFormat="1" ht="75" customHeight="1" x14ac:dyDescent="0.2">
      <c r="A195" s="106"/>
      <c r="B195" s="114"/>
      <c r="C195" s="107" t="s">
        <v>103</v>
      </c>
      <c r="D195" s="108" t="s">
        <v>155</v>
      </c>
      <c r="E195" s="109"/>
      <c r="F195" s="110" t="s">
        <v>104</v>
      </c>
      <c r="G195" s="110" t="s">
        <v>104</v>
      </c>
      <c r="H195" s="110" t="s">
        <v>104</v>
      </c>
      <c r="I195" s="111">
        <f t="shared" si="33"/>
        <v>0</v>
      </c>
      <c r="J195" s="111">
        <f t="shared" si="34"/>
        <v>0</v>
      </c>
      <c r="K195" s="111">
        <f t="shared" si="35"/>
        <v>0</v>
      </c>
      <c r="L195" s="111">
        <f t="shared" si="36"/>
        <v>0</v>
      </c>
      <c r="M195" s="111">
        <f t="shared" si="37"/>
        <v>0</v>
      </c>
      <c r="N195" s="111">
        <f t="shared" si="38"/>
        <v>0</v>
      </c>
      <c r="O195" s="111">
        <f t="shared" si="39"/>
        <v>0</v>
      </c>
      <c r="P195" s="111">
        <f t="shared" si="40"/>
        <v>0</v>
      </c>
      <c r="Q195" s="111">
        <f t="shared" si="41"/>
        <v>0</v>
      </c>
      <c r="R195" s="111">
        <f t="shared" si="42"/>
        <v>0</v>
      </c>
      <c r="S195" s="111">
        <f t="shared" si="43"/>
        <v>0</v>
      </c>
      <c r="T195" s="111">
        <f t="shared" si="44"/>
        <v>0</v>
      </c>
      <c r="U195" s="111">
        <v>3</v>
      </c>
      <c r="V195" s="115"/>
      <c r="W195" s="125"/>
    </row>
    <row r="196" spans="1:23" s="12" customFormat="1" ht="75" customHeight="1" x14ac:dyDescent="0.2">
      <c r="A196" s="106"/>
      <c r="B196" s="114"/>
      <c r="C196" s="107" t="s">
        <v>103</v>
      </c>
      <c r="D196" s="108" t="s">
        <v>155</v>
      </c>
      <c r="E196" s="109"/>
      <c r="F196" s="110" t="s">
        <v>104</v>
      </c>
      <c r="G196" s="110" t="s">
        <v>104</v>
      </c>
      <c r="H196" s="110" t="s">
        <v>104</v>
      </c>
      <c r="I196" s="111">
        <f t="shared" si="33"/>
        <v>0</v>
      </c>
      <c r="J196" s="111">
        <f t="shared" si="34"/>
        <v>0</v>
      </c>
      <c r="K196" s="111">
        <f t="shared" si="35"/>
        <v>0</v>
      </c>
      <c r="L196" s="111">
        <f t="shared" si="36"/>
        <v>0</v>
      </c>
      <c r="M196" s="111">
        <f t="shared" si="37"/>
        <v>0</v>
      </c>
      <c r="N196" s="111">
        <f t="shared" si="38"/>
        <v>0</v>
      </c>
      <c r="O196" s="111">
        <f t="shared" si="39"/>
        <v>0</v>
      </c>
      <c r="P196" s="111">
        <f t="shared" si="40"/>
        <v>0</v>
      </c>
      <c r="Q196" s="111">
        <f t="shared" si="41"/>
        <v>0</v>
      </c>
      <c r="R196" s="111">
        <f t="shared" si="42"/>
        <v>0</v>
      </c>
      <c r="S196" s="111">
        <f t="shared" si="43"/>
        <v>0</v>
      </c>
      <c r="T196" s="111">
        <f t="shared" si="44"/>
        <v>0</v>
      </c>
      <c r="U196" s="111">
        <v>3</v>
      </c>
      <c r="V196" s="115"/>
      <c r="W196" s="125"/>
    </row>
    <row r="197" spans="1:23" s="12" customFormat="1" ht="75" customHeight="1" x14ac:dyDescent="0.2">
      <c r="A197" s="106"/>
      <c r="B197" s="114"/>
      <c r="C197" s="107" t="s">
        <v>103</v>
      </c>
      <c r="D197" s="108" t="s">
        <v>155</v>
      </c>
      <c r="E197" s="109"/>
      <c r="F197" s="110" t="s">
        <v>104</v>
      </c>
      <c r="G197" s="110" t="s">
        <v>104</v>
      </c>
      <c r="H197" s="110" t="s">
        <v>104</v>
      </c>
      <c r="I197" s="111">
        <f t="shared" ref="I197:I199" si="45">COUNTIFS(C197:C197,"=High",F197:F197,"=YES-Fully meets")</f>
        <v>0</v>
      </c>
      <c r="J197" s="111">
        <f t="shared" ref="J197:J199" si="46">COUNTIFS(C197:C197,"=High",F197:F197,"=YES-Partially meets")</f>
        <v>0</v>
      </c>
      <c r="K197" s="111">
        <f t="shared" ref="K197:K199" si="47">COUNTIFS(C197:C197,"=High",F197:F197,"=NO-Does not meet")</f>
        <v>0</v>
      </c>
      <c r="L197" s="111">
        <f t="shared" ref="L197:L199" si="48">COUNTIFS(C197:C197,"=Medium",F197:F197,"=YES-Fully meets")</f>
        <v>0</v>
      </c>
      <c r="M197" s="111">
        <f t="shared" ref="M197:M199" si="49">COUNTIFS(C197:C197,"=Medium",F197:F197,"=YES-Partially meets")</f>
        <v>0</v>
      </c>
      <c r="N197" s="111">
        <f t="shared" ref="N197:N199" si="50">COUNTIFS(C197:C197,"=Medium",F197:F197,"=NO-Does not meet")</f>
        <v>0</v>
      </c>
      <c r="O197" s="111">
        <f t="shared" ref="O197:O199" si="51">COUNTIFS(C197:C197,"=Low",F197:F197,"=YES-Fully meets")</f>
        <v>0</v>
      </c>
      <c r="P197" s="111">
        <f t="shared" ref="P197:P199" si="52">COUNTIFS(C197:C197,"=Low",F197:F197,"=YES-Partially meets")</f>
        <v>0</v>
      </c>
      <c r="Q197" s="111">
        <f t="shared" ref="Q197:Q199" si="53">COUNTIFS(C197:C197,"=Low",F197:F197,"=NO-Does not meet")</f>
        <v>0</v>
      </c>
      <c r="R197" s="111">
        <f t="shared" ref="R197:R199" si="54">+($I197*$I$2)+($J197*$J$2)+(K197*$K$2)+(L197*$L$2)+(M197*$M$2)+(N197*$N$2)+(O197*$O$2)+(P197*$P$2)+(Q197*$Q$2)</f>
        <v>0</v>
      </c>
      <c r="S197" s="111">
        <f t="shared" ref="S197:S450" si="55">IF($G197="Production",1,IF($G197="Development",0.25,0))</f>
        <v>0</v>
      </c>
      <c r="T197" s="111">
        <f t="shared" ref="T197:T199" si="56">+R197*S197</f>
        <v>0</v>
      </c>
      <c r="U197" s="111">
        <v>3</v>
      </c>
      <c r="V197" s="115"/>
      <c r="W197" s="125"/>
    </row>
    <row r="198" spans="1:23" s="12" customFormat="1" ht="75" customHeight="1" x14ac:dyDescent="0.2">
      <c r="A198" s="106"/>
      <c r="B198" s="114"/>
      <c r="C198" s="107" t="s">
        <v>103</v>
      </c>
      <c r="D198" s="108" t="s">
        <v>155</v>
      </c>
      <c r="E198" s="109"/>
      <c r="F198" s="110" t="s">
        <v>104</v>
      </c>
      <c r="G198" s="110" t="s">
        <v>104</v>
      </c>
      <c r="H198" s="110" t="s">
        <v>104</v>
      </c>
      <c r="I198" s="111">
        <f t="shared" si="45"/>
        <v>0</v>
      </c>
      <c r="J198" s="111">
        <f t="shared" si="46"/>
        <v>0</v>
      </c>
      <c r="K198" s="111">
        <f t="shared" si="47"/>
        <v>0</v>
      </c>
      <c r="L198" s="111">
        <f t="shared" si="48"/>
        <v>0</v>
      </c>
      <c r="M198" s="111">
        <f t="shared" si="49"/>
        <v>0</v>
      </c>
      <c r="N198" s="111">
        <f t="shared" si="50"/>
        <v>0</v>
      </c>
      <c r="O198" s="111">
        <f t="shared" si="51"/>
        <v>0</v>
      </c>
      <c r="P198" s="111">
        <f t="shared" si="52"/>
        <v>0</v>
      </c>
      <c r="Q198" s="111">
        <f t="shared" si="53"/>
        <v>0</v>
      </c>
      <c r="R198" s="111">
        <f t="shared" si="54"/>
        <v>0</v>
      </c>
      <c r="S198" s="111">
        <f t="shared" si="55"/>
        <v>0</v>
      </c>
      <c r="T198" s="111">
        <f t="shared" si="56"/>
        <v>0</v>
      </c>
      <c r="U198" s="111">
        <v>3</v>
      </c>
      <c r="V198" s="115"/>
      <c r="W198" s="125"/>
    </row>
    <row r="199" spans="1:23" s="12" customFormat="1" ht="75" customHeight="1" x14ac:dyDescent="0.2">
      <c r="A199" s="106"/>
      <c r="B199" s="114"/>
      <c r="C199" s="107" t="s">
        <v>103</v>
      </c>
      <c r="D199" s="108" t="s">
        <v>155</v>
      </c>
      <c r="E199" s="109"/>
      <c r="F199" s="110" t="s">
        <v>104</v>
      </c>
      <c r="G199" s="110" t="s">
        <v>104</v>
      </c>
      <c r="H199" s="110" t="s">
        <v>104</v>
      </c>
      <c r="I199" s="111">
        <f t="shared" si="45"/>
        <v>0</v>
      </c>
      <c r="J199" s="111">
        <f t="shared" si="46"/>
        <v>0</v>
      </c>
      <c r="K199" s="111">
        <f t="shared" si="47"/>
        <v>0</v>
      </c>
      <c r="L199" s="111">
        <f t="shared" si="48"/>
        <v>0</v>
      </c>
      <c r="M199" s="111">
        <f t="shared" si="49"/>
        <v>0</v>
      </c>
      <c r="N199" s="111">
        <f t="shared" si="50"/>
        <v>0</v>
      </c>
      <c r="O199" s="111">
        <f t="shared" si="51"/>
        <v>0</v>
      </c>
      <c r="P199" s="111">
        <f t="shared" si="52"/>
        <v>0</v>
      </c>
      <c r="Q199" s="111">
        <f t="shared" si="53"/>
        <v>0</v>
      </c>
      <c r="R199" s="111">
        <f t="shared" si="54"/>
        <v>0</v>
      </c>
      <c r="S199" s="111">
        <f t="shared" si="55"/>
        <v>0</v>
      </c>
      <c r="T199" s="111">
        <f t="shared" si="56"/>
        <v>0</v>
      </c>
      <c r="U199" s="111">
        <v>3</v>
      </c>
      <c r="V199" s="115"/>
      <c r="W199" s="125"/>
    </row>
    <row r="200" spans="1:23" s="12" customFormat="1" ht="75" customHeight="1" x14ac:dyDescent="0.2">
      <c r="A200" s="106"/>
      <c r="B200" s="114"/>
      <c r="C200" s="107" t="s">
        <v>103</v>
      </c>
      <c r="D200" s="108" t="s">
        <v>155</v>
      </c>
      <c r="E200" s="109"/>
      <c r="F200" s="110" t="s">
        <v>104</v>
      </c>
      <c r="G200" s="110" t="s">
        <v>104</v>
      </c>
      <c r="H200" s="110" t="s">
        <v>104</v>
      </c>
      <c r="I200" s="111">
        <f t="shared" ref="I200:I263" si="57">COUNTIFS(C200:C200,"=High",F200:F200,"=YES-Fully meets")</f>
        <v>0</v>
      </c>
      <c r="J200" s="111">
        <f t="shared" ref="J200:J263" si="58">COUNTIFS(C200:C200,"=High",F200:F200,"=YES-Partially meets")</f>
        <v>0</v>
      </c>
      <c r="K200" s="111">
        <f t="shared" ref="K200:K263" si="59">COUNTIFS(C200:C200,"=High",F200:F200,"=NO-Does not meet")</f>
        <v>0</v>
      </c>
      <c r="L200" s="111">
        <f t="shared" ref="L200:L263" si="60">COUNTIFS(C200:C200,"=Medium",F200:F200,"=YES-Fully meets")</f>
        <v>0</v>
      </c>
      <c r="M200" s="111">
        <f t="shared" ref="M200:M263" si="61">COUNTIFS(C200:C200,"=Medium",F200:F200,"=YES-Partially meets")</f>
        <v>0</v>
      </c>
      <c r="N200" s="111">
        <f t="shared" ref="N200:N263" si="62">COUNTIFS(C200:C200,"=Medium",F200:F200,"=NO-Does not meet")</f>
        <v>0</v>
      </c>
      <c r="O200" s="111">
        <f t="shared" ref="O200:O263" si="63">COUNTIFS(C200:C200,"=Low",F200:F200,"=YES-Fully meets")</f>
        <v>0</v>
      </c>
      <c r="P200" s="111">
        <f t="shared" ref="P200:P263" si="64">COUNTIFS(C200:C200,"=Low",F200:F200,"=YES-Partially meets")</f>
        <v>0</v>
      </c>
      <c r="Q200" s="111">
        <f t="shared" ref="Q200:Q263" si="65">COUNTIFS(C200:C200,"=Low",F200:F200,"=NO-Does not meet")</f>
        <v>0</v>
      </c>
      <c r="R200" s="111">
        <f t="shared" ref="R200:R263" si="66">+($I200*$I$2)+($J200*$J$2)+(K200*$K$2)+(L200*$L$2)+(M200*$M$2)+(N200*$N$2)+(O200*$O$2)+(P200*$P$2)+(Q200*$Q$2)</f>
        <v>0</v>
      </c>
      <c r="S200" s="111">
        <f t="shared" si="55"/>
        <v>0</v>
      </c>
      <c r="T200" s="111">
        <f t="shared" ref="T200:T263" si="67">+R200*S200</f>
        <v>0</v>
      </c>
      <c r="U200" s="111">
        <v>3</v>
      </c>
      <c r="V200" s="115"/>
      <c r="W200" s="125"/>
    </row>
    <row r="201" spans="1:23" s="12" customFormat="1" ht="75" customHeight="1" x14ac:dyDescent="0.2">
      <c r="A201" s="106"/>
      <c r="B201" s="114"/>
      <c r="C201" s="107" t="s">
        <v>103</v>
      </c>
      <c r="D201" s="108" t="s">
        <v>155</v>
      </c>
      <c r="E201" s="109"/>
      <c r="F201" s="110" t="s">
        <v>104</v>
      </c>
      <c r="G201" s="110" t="s">
        <v>104</v>
      </c>
      <c r="H201" s="110" t="s">
        <v>104</v>
      </c>
      <c r="I201" s="111">
        <f t="shared" si="57"/>
        <v>0</v>
      </c>
      <c r="J201" s="111">
        <f t="shared" si="58"/>
        <v>0</v>
      </c>
      <c r="K201" s="111">
        <f t="shared" si="59"/>
        <v>0</v>
      </c>
      <c r="L201" s="111">
        <f t="shared" si="60"/>
        <v>0</v>
      </c>
      <c r="M201" s="111">
        <f t="shared" si="61"/>
        <v>0</v>
      </c>
      <c r="N201" s="111">
        <f t="shared" si="62"/>
        <v>0</v>
      </c>
      <c r="O201" s="111">
        <f t="shared" si="63"/>
        <v>0</v>
      </c>
      <c r="P201" s="111">
        <f t="shared" si="64"/>
        <v>0</v>
      </c>
      <c r="Q201" s="111">
        <f t="shared" si="65"/>
        <v>0</v>
      </c>
      <c r="R201" s="111">
        <f t="shared" si="66"/>
        <v>0</v>
      </c>
      <c r="S201" s="111">
        <f t="shared" si="55"/>
        <v>0</v>
      </c>
      <c r="T201" s="111">
        <f t="shared" si="67"/>
        <v>0</v>
      </c>
      <c r="U201" s="111">
        <v>3</v>
      </c>
      <c r="V201" s="115"/>
      <c r="W201" s="125"/>
    </row>
    <row r="202" spans="1:23" s="12" customFormat="1" ht="75" customHeight="1" x14ac:dyDescent="0.2">
      <c r="A202" s="106"/>
      <c r="B202" s="114"/>
      <c r="C202" s="107" t="s">
        <v>103</v>
      </c>
      <c r="D202" s="108" t="s">
        <v>155</v>
      </c>
      <c r="E202" s="109"/>
      <c r="F202" s="110" t="s">
        <v>104</v>
      </c>
      <c r="G202" s="110" t="s">
        <v>104</v>
      </c>
      <c r="H202" s="110" t="s">
        <v>104</v>
      </c>
      <c r="I202" s="111">
        <f t="shared" si="57"/>
        <v>0</v>
      </c>
      <c r="J202" s="111">
        <f t="shared" si="58"/>
        <v>0</v>
      </c>
      <c r="K202" s="111">
        <f t="shared" si="59"/>
        <v>0</v>
      </c>
      <c r="L202" s="111">
        <f t="shared" si="60"/>
        <v>0</v>
      </c>
      <c r="M202" s="111">
        <f t="shared" si="61"/>
        <v>0</v>
      </c>
      <c r="N202" s="111">
        <f t="shared" si="62"/>
        <v>0</v>
      </c>
      <c r="O202" s="111">
        <f t="shared" si="63"/>
        <v>0</v>
      </c>
      <c r="P202" s="111">
        <f t="shared" si="64"/>
        <v>0</v>
      </c>
      <c r="Q202" s="111">
        <f t="shared" si="65"/>
        <v>0</v>
      </c>
      <c r="R202" s="111">
        <f t="shared" si="66"/>
        <v>0</v>
      </c>
      <c r="S202" s="111">
        <f t="shared" si="55"/>
        <v>0</v>
      </c>
      <c r="T202" s="111">
        <f t="shared" si="67"/>
        <v>0</v>
      </c>
      <c r="U202" s="111">
        <v>3</v>
      </c>
      <c r="V202" s="115"/>
      <c r="W202" s="125"/>
    </row>
    <row r="203" spans="1:23" s="12" customFormat="1" ht="75" customHeight="1" x14ac:dyDescent="0.2">
      <c r="A203" s="106"/>
      <c r="B203" s="114"/>
      <c r="C203" s="107" t="s">
        <v>103</v>
      </c>
      <c r="D203" s="108" t="s">
        <v>155</v>
      </c>
      <c r="E203" s="109"/>
      <c r="F203" s="110" t="s">
        <v>104</v>
      </c>
      <c r="G203" s="110" t="s">
        <v>104</v>
      </c>
      <c r="H203" s="110" t="s">
        <v>104</v>
      </c>
      <c r="I203" s="111">
        <f t="shared" si="57"/>
        <v>0</v>
      </c>
      <c r="J203" s="111">
        <f t="shared" si="58"/>
        <v>0</v>
      </c>
      <c r="K203" s="111">
        <f t="shared" si="59"/>
        <v>0</v>
      </c>
      <c r="L203" s="111">
        <f t="shared" si="60"/>
        <v>0</v>
      </c>
      <c r="M203" s="111">
        <f t="shared" si="61"/>
        <v>0</v>
      </c>
      <c r="N203" s="111">
        <f t="shared" si="62"/>
        <v>0</v>
      </c>
      <c r="O203" s="111">
        <f t="shared" si="63"/>
        <v>0</v>
      </c>
      <c r="P203" s="111">
        <f t="shared" si="64"/>
        <v>0</v>
      </c>
      <c r="Q203" s="111">
        <f t="shared" si="65"/>
        <v>0</v>
      </c>
      <c r="R203" s="111">
        <f t="shared" si="66"/>
        <v>0</v>
      </c>
      <c r="S203" s="111">
        <f t="shared" si="55"/>
        <v>0</v>
      </c>
      <c r="T203" s="111">
        <f t="shared" si="67"/>
        <v>0</v>
      </c>
      <c r="U203" s="111">
        <v>3</v>
      </c>
      <c r="V203" s="115"/>
      <c r="W203" s="125"/>
    </row>
    <row r="204" spans="1:23" s="12" customFormat="1" ht="75" customHeight="1" x14ac:dyDescent="0.2">
      <c r="A204" s="106"/>
      <c r="B204" s="114"/>
      <c r="C204" s="107" t="s">
        <v>103</v>
      </c>
      <c r="D204" s="108" t="s">
        <v>155</v>
      </c>
      <c r="E204" s="109"/>
      <c r="F204" s="110" t="s">
        <v>104</v>
      </c>
      <c r="G204" s="110" t="s">
        <v>104</v>
      </c>
      <c r="H204" s="110" t="s">
        <v>104</v>
      </c>
      <c r="I204" s="111">
        <f t="shared" si="57"/>
        <v>0</v>
      </c>
      <c r="J204" s="111">
        <f t="shared" si="58"/>
        <v>0</v>
      </c>
      <c r="K204" s="111">
        <f t="shared" si="59"/>
        <v>0</v>
      </c>
      <c r="L204" s="111">
        <f t="shared" si="60"/>
        <v>0</v>
      </c>
      <c r="M204" s="111">
        <f t="shared" si="61"/>
        <v>0</v>
      </c>
      <c r="N204" s="111">
        <f t="shared" si="62"/>
        <v>0</v>
      </c>
      <c r="O204" s="111">
        <f t="shared" si="63"/>
        <v>0</v>
      </c>
      <c r="P204" s="111">
        <f t="shared" si="64"/>
        <v>0</v>
      </c>
      <c r="Q204" s="111">
        <f t="shared" si="65"/>
        <v>0</v>
      </c>
      <c r="R204" s="111">
        <f t="shared" si="66"/>
        <v>0</v>
      </c>
      <c r="S204" s="111">
        <f t="shared" si="55"/>
        <v>0</v>
      </c>
      <c r="T204" s="111">
        <f t="shared" si="67"/>
        <v>0</v>
      </c>
      <c r="U204" s="111">
        <v>3</v>
      </c>
      <c r="V204" s="115"/>
      <c r="W204" s="125"/>
    </row>
    <row r="205" spans="1:23" s="12" customFormat="1" ht="75" customHeight="1" x14ac:dyDescent="0.2">
      <c r="A205" s="106"/>
      <c r="B205" s="114"/>
      <c r="C205" s="107" t="s">
        <v>103</v>
      </c>
      <c r="D205" s="108" t="s">
        <v>155</v>
      </c>
      <c r="E205" s="109"/>
      <c r="F205" s="110" t="s">
        <v>104</v>
      </c>
      <c r="G205" s="110" t="s">
        <v>104</v>
      </c>
      <c r="H205" s="110" t="s">
        <v>104</v>
      </c>
      <c r="I205" s="111">
        <f t="shared" si="57"/>
        <v>0</v>
      </c>
      <c r="J205" s="111">
        <f t="shared" si="58"/>
        <v>0</v>
      </c>
      <c r="K205" s="111">
        <f t="shared" si="59"/>
        <v>0</v>
      </c>
      <c r="L205" s="111">
        <f t="shared" si="60"/>
        <v>0</v>
      </c>
      <c r="M205" s="111">
        <f t="shared" si="61"/>
        <v>0</v>
      </c>
      <c r="N205" s="111">
        <f t="shared" si="62"/>
        <v>0</v>
      </c>
      <c r="O205" s="111">
        <f t="shared" si="63"/>
        <v>0</v>
      </c>
      <c r="P205" s="111">
        <f t="shared" si="64"/>
        <v>0</v>
      </c>
      <c r="Q205" s="111">
        <f t="shared" si="65"/>
        <v>0</v>
      </c>
      <c r="R205" s="111">
        <f t="shared" si="66"/>
        <v>0</v>
      </c>
      <c r="S205" s="111">
        <f t="shared" si="55"/>
        <v>0</v>
      </c>
      <c r="T205" s="111">
        <f t="shared" si="67"/>
        <v>0</v>
      </c>
      <c r="U205" s="111">
        <v>3</v>
      </c>
      <c r="V205" s="115"/>
      <c r="W205" s="125"/>
    </row>
    <row r="206" spans="1:23" s="12" customFormat="1" ht="75" customHeight="1" x14ac:dyDescent="0.2">
      <c r="A206" s="106"/>
      <c r="B206" s="114"/>
      <c r="C206" s="107" t="s">
        <v>103</v>
      </c>
      <c r="D206" s="108" t="s">
        <v>155</v>
      </c>
      <c r="E206" s="109"/>
      <c r="F206" s="110" t="s">
        <v>104</v>
      </c>
      <c r="G206" s="110" t="s">
        <v>104</v>
      </c>
      <c r="H206" s="110" t="s">
        <v>104</v>
      </c>
      <c r="I206" s="111">
        <f t="shared" si="57"/>
        <v>0</v>
      </c>
      <c r="J206" s="111">
        <f t="shared" si="58"/>
        <v>0</v>
      </c>
      <c r="K206" s="111">
        <f t="shared" si="59"/>
        <v>0</v>
      </c>
      <c r="L206" s="111">
        <f t="shared" si="60"/>
        <v>0</v>
      </c>
      <c r="M206" s="111">
        <f t="shared" si="61"/>
        <v>0</v>
      </c>
      <c r="N206" s="111">
        <f t="shared" si="62"/>
        <v>0</v>
      </c>
      <c r="O206" s="111">
        <f t="shared" si="63"/>
        <v>0</v>
      </c>
      <c r="P206" s="111">
        <f t="shared" si="64"/>
        <v>0</v>
      </c>
      <c r="Q206" s="111">
        <f t="shared" si="65"/>
        <v>0</v>
      </c>
      <c r="R206" s="111">
        <f t="shared" si="66"/>
        <v>0</v>
      </c>
      <c r="S206" s="111">
        <f t="shared" si="55"/>
        <v>0</v>
      </c>
      <c r="T206" s="111">
        <f t="shared" si="67"/>
        <v>0</v>
      </c>
      <c r="U206" s="111">
        <v>3</v>
      </c>
      <c r="V206" s="115"/>
      <c r="W206" s="125"/>
    </row>
    <row r="207" spans="1:23" s="12" customFormat="1" ht="75" customHeight="1" x14ac:dyDescent="0.2">
      <c r="A207" s="106"/>
      <c r="B207" s="114"/>
      <c r="C207" s="107" t="s">
        <v>103</v>
      </c>
      <c r="D207" s="108" t="s">
        <v>155</v>
      </c>
      <c r="E207" s="109"/>
      <c r="F207" s="110" t="s">
        <v>104</v>
      </c>
      <c r="G207" s="110" t="s">
        <v>104</v>
      </c>
      <c r="H207" s="110" t="s">
        <v>104</v>
      </c>
      <c r="I207" s="111">
        <f t="shared" si="57"/>
        <v>0</v>
      </c>
      <c r="J207" s="111">
        <f t="shared" si="58"/>
        <v>0</v>
      </c>
      <c r="K207" s="111">
        <f t="shared" si="59"/>
        <v>0</v>
      </c>
      <c r="L207" s="111">
        <f t="shared" si="60"/>
        <v>0</v>
      </c>
      <c r="M207" s="111">
        <f t="shared" si="61"/>
        <v>0</v>
      </c>
      <c r="N207" s="111">
        <f t="shared" si="62"/>
        <v>0</v>
      </c>
      <c r="O207" s="111">
        <f t="shared" si="63"/>
        <v>0</v>
      </c>
      <c r="P207" s="111">
        <f t="shared" si="64"/>
        <v>0</v>
      </c>
      <c r="Q207" s="111">
        <f t="shared" si="65"/>
        <v>0</v>
      </c>
      <c r="R207" s="111">
        <f t="shared" si="66"/>
        <v>0</v>
      </c>
      <c r="S207" s="111">
        <f t="shared" si="55"/>
        <v>0</v>
      </c>
      <c r="T207" s="111">
        <f t="shared" si="67"/>
        <v>0</v>
      </c>
      <c r="U207" s="111">
        <v>3</v>
      </c>
      <c r="V207" s="115"/>
      <c r="W207" s="125"/>
    </row>
    <row r="208" spans="1:23" s="12" customFormat="1" ht="75" customHeight="1" x14ac:dyDescent="0.2">
      <c r="A208" s="106"/>
      <c r="B208" s="114"/>
      <c r="C208" s="107" t="s">
        <v>103</v>
      </c>
      <c r="D208" s="108" t="s">
        <v>155</v>
      </c>
      <c r="E208" s="109"/>
      <c r="F208" s="110" t="s">
        <v>104</v>
      </c>
      <c r="G208" s="110" t="s">
        <v>104</v>
      </c>
      <c r="H208" s="110" t="s">
        <v>104</v>
      </c>
      <c r="I208" s="111">
        <f t="shared" si="57"/>
        <v>0</v>
      </c>
      <c r="J208" s="111">
        <f t="shared" si="58"/>
        <v>0</v>
      </c>
      <c r="K208" s="111">
        <f t="shared" si="59"/>
        <v>0</v>
      </c>
      <c r="L208" s="111">
        <f t="shared" si="60"/>
        <v>0</v>
      </c>
      <c r="M208" s="111">
        <f t="shared" si="61"/>
        <v>0</v>
      </c>
      <c r="N208" s="111">
        <f t="shared" si="62"/>
        <v>0</v>
      </c>
      <c r="O208" s="111">
        <f t="shared" si="63"/>
        <v>0</v>
      </c>
      <c r="P208" s="111">
        <f t="shared" si="64"/>
        <v>0</v>
      </c>
      <c r="Q208" s="111">
        <f t="shared" si="65"/>
        <v>0</v>
      </c>
      <c r="R208" s="111">
        <f t="shared" si="66"/>
        <v>0</v>
      </c>
      <c r="S208" s="111">
        <f t="shared" si="55"/>
        <v>0</v>
      </c>
      <c r="T208" s="111">
        <f t="shared" si="67"/>
        <v>0</v>
      </c>
      <c r="U208" s="111">
        <v>3</v>
      </c>
      <c r="V208" s="115"/>
      <c r="W208" s="125"/>
    </row>
    <row r="209" spans="1:23" s="12" customFormat="1" ht="75" customHeight="1" x14ac:dyDescent="0.2">
      <c r="A209" s="106"/>
      <c r="B209" s="114"/>
      <c r="C209" s="107" t="s">
        <v>103</v>
      </c>
      <c r="D209" s="108" t="s">
        <v>155</v>
      </c>
      <c r="E209" s="109"/>
      <c r="F209" s="110" t="s">
        <v>104</v>
      </c>
      <c r="G209" s="110" t="s">
        <v>104</v>
      </c>
      <c r="H209" s="110" t="s">
        <v>104</v>
      </c>
      <c r="I209" s="111">
        <f t="shared" si="57"/>
        <v>0</v>
      </c>
      <c r="J209" s="111">
        <f t="shared" si="58"/>
        <v>0</v>
      </c>
      <c r="K209" s="111">
        <f t="shared" si="59"/>
        <v>0</v>
      </c>
      <c r="L209" s="111">
        <f t="shared" si="60"/>
        <v>0</v>
      </c>
      <c r="M209" s="111">
        <f t="shared" si="61"/>
        <v>0</v>
      </c>
      <c r="N209" s="111">
        <f t="shared" si="62"/>
        <v>0</v>
      </c>
      <c r="O209" s="111">
        <f t="shared" si="63"/>
        <v>0</v>
      </c>
      <c r="P209" s="111">
        <f t="shared" si="64"/>
        <v>0</v>
      </c>
      <c r="Q209" s="111">
        <f t="shared" si="65"/>
        <v>0</v>
      </c>
      <c r="R209" s="111">
        <f t="shared" si="66"/>
        <v>0</v>
      </c>
      <c r="S209" s="111">
        <f t="shared" si="55"/>
        <v>0</v>
      </c>
      <c r="T209" s="111">
        <f t="shared" si="67"/>
        <v>0</v>
      </c>
      <c r="U209" s="111">
        <v>3</v>
      </c>
      <c r="V209" s="115"/>
      <c r="W209" s="125"/>
    </row>
    <row r="210" spans="1:23" s="12" customFormat="1" ht="75" customHeight="1" x14ac:dyDescent="0.2">
      <c r="A210" s="106"/>
      <c r="B210" s="114"/>
      <c r="C210" s="107" t="s">
        <v>103</v>
      </c>
      <c r="D210" s="108" t="s">
        <v>155</v>
      </c>
      <c r="E210" s="109"/>
      <c r="F210" s="110" t="s">
        <v>104</v>
      </c>
      <c r="G210" s="110" t="s">
        <v>104</v>
      </c>
      <c r="H210" s="110" t="s">
        <v>104</v>
      </c>
      <c r="I210" s="111">
        <f t="shared" si="57"/>
        <v>0</v>
      </c>
      <c r="J210" s="111">
        <f t="shared" si="58"/>
        <v>0</v>
      </c>
      <c r="K210" s="111">
        <f t="shared" si="59"/>
        <v>0</v>
      </c>
      <c r="L210" s="111">
        <f t="shared" si="60"/>
        <v>0</v>
      </c>
      <c r="M210" s="111">
        <f t="shared" si="61"/>
        <v>0</v>
      </c>
      <c r="N210" s="111">
        <f t="shared" si="62"/>
        <v>0</v>
      </c>
      <c r="O210" s="111">
        <f t="shared" si="63"/>
        <v>0</v>
      </c>
      <c r="P210" s="111">
        <f t="shared" si="64"/>
        <v>0</v>
      </c>
      <c r="Q210" s="111">
        <f t="shared" si="65"/>
        <v>0</v>
      </c>
      <c r="R210" s="111">
        <f t="shared" si="66"/>
        <v>0</v>
      </c>
      <c r="S210" s="111">
        <f t="shared" si="55"/>
        <v>0</v>
      </c>
      <c r="T210" s="111">
        <f t="shared" si="67"/>
        <v>0</v>
      </c>
      <c r="U210" s="111">
        <v>3</v>
      </c>
      <c r="V210" s="115"/>
      <c r="W210" s="125"/>
    </row>
    <row r="211" spans="1:23" s="12" customFormat="1" ht="75" customHeight="1" x14ac:dyDescent="0.2">
      <c r="A211" s="106"/>
      <c r="B211" s="114"/>
      <c r="C211" s="107" t="s">
        <v>103</v>
      </c>
      <c r="D211" s="108" t="s">
        <v>155</v>
      </c>
      <c r="E211" s="109"/>
      <c r="F211" s="110" t="s">
        <v>104</v>
      </c>
      <c r="G211" s="110" t="s">
        <v>104</v>
      </c>
      <c r="H211" s="110" t="s">
        <v>104</v>
      </c>
      <c r="I211" s="111">
        <f t="shared" si="57"/>
        <v>0</v>
      </c>
      <c r="J211" s="111">
        <f t="shared" si="58"/>
        <v>0</v>
      </c>
      <c r="K211" s="111">
        <f t="shared" si="59"/>
        <v>0</v>
      </c>
      <c r="L211" s="111">
        <f t="shared" si="60"/>
        <v>0</v>
      </c>
      <c r="M211" s="111">
        <f t="shared" si="61"/>
        <v>0</v>
      </c>
      <c r="N211" s="111">
        <f t="shared" si="62"/>
        <v>0</v>
      </c>
      <c r="O211" s="111">
        <f t="shared" si="63"/>
        <v>0</v>
      </c>
      <c r="P211" s="111">
        <f t="shared" si="64"/>
        <v>0</v>
      </c>
      <c r="Q211" s="111">
        <f t="shared" si="65"/>
        <v>0</v>
      </c>
      <c r="R211" s="111">
        <f t="shared" si="66"/>
        <v>0</v>
      </c>
      <c r="S211" s="111">
        <f t="shared" si="55"/>
        <v>0</v>
      </c>
      <c r="T211" s="111">
        <f t="shared" si="67"/>
        <v>0</v>
      </c>
      <c r="U211" s="111">
        <v>3</v>
      </c>
      <c r="V211" s="115"/>
      <c r="W211" s="125"/>
    </row>
    <row r="212" spans="1:23" s="12" customFormat="1" ht="75" customHeight="1" x14ac:dyDescent="0.2">
      <c r="A212" s="106"/>
      <c r="B212" s="114"/>
      <c r="C212" s="107" t="s">
        <v>103</v>
      </c>
      <c r="D212" s="108" t="s">
        <v>155</v>
      </c>
      <c r="E212" s="109"/>
      <c r="F212" s="110" t="s">
        <v>104</v>
      </c>
      <c r="G212" s="110" t="s">
        <v>104</v>
      </c>
      <c r="H212" s="110" t="s">
        <v>104</v>
      </c>
      <c r="I212" s="111">
        <f t="shared" si="57"/>
        <v>0</v>
      </c>
      <c r="J212" s="111">
        <f t="shared" si="58"/>
        <v>0</v>
      </c>
      <c r="K212" s="111">
        <f t="shared" si="59"/>
        <v>0</v>
      </c>
      <c r="L212" s="111">
        <f t="shared" si="60"/>
        <v>0</v>
      </c>
      <c r="M212" s="111">
        <f t="shared" si="61"/>
        <v>0</v>
      </c>
      <c r="N212" s="111">
        <f t="shared" si="62"/>
        <v>0</v>
      </c>
      <c r="O212" s="111">
        <f t="shared" si="63"/>
        <v>0</v>
      </c>
      <c r="P212" s="111">
        <f t="shared" si="64"/>
        <v>0</v>
      </c>
      <c r="Q212" s="111">
        <f t="shared" si="65"/>
        <v>0</v>
      </c>
      <c r="R212" s="111">
        <f t="shared" si="66"/>
        <v>0</v>
      </c>
      <c r="S212" s="111">
        <f t="shared" si="55"/>
        <v>0</v>
      </c>
      <c r="T212" s="111">
        <f t="shared" si="67"/>
        <v>0</v>
      </c>
      <c r="U212" s="111">
        <v>3</v>
      </c>
      <c r="V212" s="115"/>
      <c r="W212" s="125"/>
    </row>
    <row r="213" spans="1:23" s="12" customFormat="1" ht="75" customHeight="1" x14ac:dyDescent="0.2">
      <c r="A213" s="106"/>
      <c r="B213" s="114"/>
      <c r="C213" s="107" t="s">
        <v>103</v>
      </c>
      <c r="D213" s="108" t="s">
        <v>155</v>
      </c>
      <c r="E213" s="109"/>
      <c r="F213" s="110" t="s">
        <v>104</v>
      </c>
      <c r="G213" s="110" t="s">
        <v>104</v>
      </c>
      <c r="H213" s="110" t="s">
        <v>104</v>
      </c>
      <c r="I213" s="111">
        <f t="shared" si="57"/>
        <v>0</v>
      </c>
      <c r="J213" s="111">
        <f t="shared" si="58"/>
        <v>0</v>
      </c>
      <c r="K213" s="111">
        <f t="shared" si="59"/>
        <v>0</v>
      </c>
      <c r="L213" s="111">
        <f t="shared" si="60"/>
        <v>0</v>
      </c>
      <c r="M213" s="111">
        <f t="shared" si="61"/>
        <v>0</v>
      </c>
      <c r="N213" s="111">
        <f t="shared" si="62"/>
        <v>0</v>
      </c>
      <c r="O213" s="111">
        <f t="shared" si="63"/>
        <v>0</v>
      </c>
      <c r="P213" s="111">
        <f t="shared" si="64"/>
        <v>0</v>
      </c>
      <c r="Q213" s="111">
        <f t="shared" si="65"/>
        <v>0</v>
      </c>
      <c r="R213" s="111">
        <f t="shared" si="66"/>
        <v>0</v>
      </c>
      <c r="S213" s="111">
        <f t="shared" si="55"/>
        <v>0</v>
      </c>
      <c r="T213" s="111">
        <f t="shared" si="67"/>
        <v>0</v>
      </c>
      <c r="U213" s="111">
        <v>3</v>
      </c>
      <c r="V213" s="115"/>
      <c r="W213" s="125"/>
    </row>
    <row r="214" spans="1:23" s="12" customFormat="1" ht="75" customHeight="1" x14ac:dyDescent="0.2">
      <c r="A214" s="106"/>
      <c r="B214" s="114"/>
      <c r="C214" s="107" t="s">
        <v>103</v>
      </c>
      <c r="D214" s="108" t="s">
        <v>155</v>
      </c>
      <c r="E214" s="109"/>
      <c r="F214" s="110" t="s">
        <v>104</v>
      </c>
      <c r="G214" s="110" t="s">
        <v>104</v>
      </c>
      <c r="H214" s="110" t="s">
        <v>104</v>
      </c>
      <c r="I214" s="111">
        <f t="shared" si="57"/>
        <v>0</v>
      </c>
      <c r="J214" s="111">
        <f t="shared" si="58"/>
        <v>0</v>
      </c>
      <c r="K214" s="111">
        <f t="shared" si="59"/>
        <v>0</v>
      </c>
      <c r="L214" s="111">
        <f t="shared" si="60"/>
        <v>0</v>
      </c>
      <c r="M214" s="111">
        <f t="shared" si="61"/>
        <v>0</v>
      </c>
      <c r="N214" s="111">
        <f t="shared" si="62"/>
        <v>0</v>
      </c>
      <c r="O214" s="111">
        <f t="shared" si="63"/>
        <v>0</v>
      </c>
      <c r="P214" s="111">
        <f t="shared" si="64"/>
        <v>0</v>
      </c>
      <c r="Q214" s="111">
        <f t="shared" si="65"/>
        <v>0</v>
      </c>
      <c r="R214" s="111">
        <f t="shared" si="66"/>
        <v>0</v>
      </c>
      <c r="S214" s="111">
        <f t="shared" si="55"/>
        <v>0</v>
      </c>
      <c r="T214" s="111">
        <f t="shared" si="67"/>
        <v>0</v>
      </c>
      <c r="U214" s="111">
        <v>3</v>
      </c>
      <c r="V214" s="115"/>
      <c r="W214" s="125"/>
    </row>
    <row r="215" spans="1:23" s="12" customFormat="1" ht="75" customHeight="1" x14ac:dyDescent="0.2">
      <c r="A215" s="106"/>
      <c r="B215" s="114"/>
      <c r="C215" s="107" t="s">
        <v>103</v>
      </c>
      <c r="D215" s="108" t="s">
        <v>155</v>
      </c>
      <c r="E215" s="109"/>
      <c r="F215" s="110" t="s">
        <v>104</v>
      </c>
      <c r="G215" s="110" t="s">
        <v>104</v>
      </c>
      <c r="H215" s="110" t="s">
        <v>104</v>
      </c>
      <c r="I215" s="111">
        <f t="shared" si="57"/>
        <v>0</v>
      </c>
      <c r="J215" s="111">
        <f t="shared" si="58"/>
        <v>0</v>
      </c>
      <c r="K215" s="111">
        <f t="shared" si="59"/>
        <v>0</v>
      </c>
      <c r="L215" s="111">
        <f t="shared" si="60"/>
        <v>0</v>
      </c>
      <c r="M215" s="111">
        <f t="shared" si="61"/>
        <v>0</v>
      </c>
      <c r="N215" s="111">
        <f t="shared" si="62"/>
        <v>0</v>
      </c>
      <c r="O215" s="111">
        <f t="shared" si="63"/>
        <v>0</v>
      </c>
      <c r="P215" s="111">
        <f t="shared" si="64"/>
        <v>0</v>
      </c>
      <c r="Q215" s="111">
        <f t="shared" si="65"/>
        <v>0</v>
      </c>
      <c r="R215" s="111">
        <f t="shared" si="66"/>
        <v>0</v>
      </c>
      <c r="S215" s="111">
        <f t="shared" si="55"/>
        <v>0</v>
      </c>
      <c r="T215" s="111">
        <f t="shared" si="67"/>
        <v>0</v>
      </c>
      <c r="U215" s="111">
        <v>3</v>
      </c>
      <c r="V215" s="115"/>
      <c r="W215" s="125"/>
    </row>
    <row r="216" spans="1:23" s="12" customFormat="1" ht="75" customHeight="1" x14ac:dyDescent="0.2">
      <c r="A216" s="106"/>
      <c r="B216" s="114"/>
      <c r="C216" s="107" t="s">
        <v>103</v>
      </c>
      <c r="D216" s="108" t="s">
        <v>155</v>
      </c>
      <c r="E216" s="109"/>
      <c r="F216" s="110" t="s">
        <v>104</v>
      </c>
      <c r="G216" s="110" t="s">
        <v>104</v>
      </c>
      <c r="H216" s="110" t="s">
        <v>104</v>
      </c>
      <c r="I216" s="111">
        <f t="shared" si="57"/>
        <v>0</v>
      </c>
      <c r="J216" s="111">
        <f t="shared" si="58"/>
        <v>0</v>
      </c>
      <c r="K216" s="111">
        <f t="shared" si="59"/>
        <v>0</v>
      </c>
      <c r="L216" s="111">
        <f t="shared" si="60"/>
        <v>0</v>
      </c>
      <c r="M216" s="111">
        <f t="shared" si="61"/>
        <v>0</v>
      </c>
      <c r="N216" s="111">
        <f t="shared" si="62"/>
        <v>0</v>
      </c>
      <c r="O216" s="111">
        <f t="shared" si="63"/>
        <v>0</v>
      </c>
      <c r="P216" s="111">
        <f t="shared" si="64"/>
        <v>0</v>
      </c>
      <c r="Q216" s="111">
        <f t="shared" si="65"/>
        <v>0</v>
      </c>
      <c r="R216" s="111">
        <f t="shared" si="66"/>
        <v>0</v>
      </c>
      <c r="S216" s="111">
        <f t="shared" si="55"/>
        <v>0</v>
      </c>
      <c r="T216" s="111">
        <f t="shared" si="67"/>
        <v>0</v>
      </c>
      <c r="U216" s="111">
        <v>3</v>
      </c>
      <c r="V216" s="115"/>
      <c r="W216" s="125"/>
    </row>
    <row r="217" spans="1:23" s="12" customFormat="1" ht="75" customHeight="1" x14ac:dyDescent="0.2">
      <c r="A217" s="106"/>
      <c r="B217" s="114"/>
      <c r="C217" s="107" t="s">
        <v>103</v>
      </c>
      <c r="D217" s="108" t="s">
        <v>155</v>
      </c>
      <c r="E217" s="109"/>
      <c r="F217" s="110" t="s">
        <v>104</v>
      </c>
      <c r="G217" s="110" t="s">
        <v>104</v>
      </c>
      <c r="H217" s="110" t="s">
        <v>104</v>
      </c>
      <c r="I217" s="111">
        <f t="shared" si="57"/>
        <v>0</v>
      </c>
      <c r="J217" s="111">
        <f t="shared" si="58"/>
        <v>0</v>
      </c>
      <c r="K217" s="111">
        <f t="shared" si="59"/>
        <v>0</v>
      </c>
      <c r="L217" s="111">
        <f t="shared" si="60"/>
        <v>0</v>
      </c>
      <c r="M217" s="111">
        <f t="shared" si="61"/>
        <v>0</v>
      </c>
      <c r="N217" s="111">
        <f t="shared" si="62"/>
        <v>0</v>
      </c>
      <c r="O217" s="111">
        <f t="shared" si="63"/>
        <v>0</v>
      </c>
      <c r="P217" s="111">
        <f t="shared" si="64"/>
        <v>0</v>
      </c>
      <c r="Q217" s="111">
        <f t="shared" si="65"/>
        <v>0</v>
      </c>
      <c r="R217" s="111">
        <f t="shared" si="66"/>
        <v>0</v>
      </c>
      <c r="S217" s="111">
        <f t="shared" si="55"/>
        <v>0</v>
      </c>
      <c r="T217" s="111">
        <f t="shared" si="67"/>
        <v>0</v>
      </c>
      <c r="U217" s="111">
        <v>3</v>
      </c>
      <c r="V217" s="115"/>
      <c r="W217" s="125"/>
    </row>
    <row r="218" spans="1:23" s="12" customFormat="1" ht="75" customHeight="1" x14ac:dyDescent="0.2">
      <c r="A218" s="106"/>
      <c r="B218" s="114"/>
      <c r="C218" s="107" t="s">
        <v>103</v>
      </c>
      <c r="D218" s="108" t="s">
        <v>155</v>
      </c>
      <c r="E218" s="109"/>
      <c r="F218" s="110" t="s">
        <v>104</v>
      </c>
      <c r="G218" s="110" t="s">
        <v>104</v>
      </c>
      <c r="H218" s="110" t="s">
        <v>104</v>
      </c>
      <c r="I218" s="111">
        <f t="shared" si="57"/>
        <v>0</v>
      </c>
      <c r="J218" s="111">
        <f t="shared" si="58"/>
        <v>0</v>
      </c>
      <c r="K218" s="111">
        <f t="shared" si="59"/>
        <v>0</v>
      </c>
      <c r="L218" s="111">
        <f t="shared" si="60"/>
        <v>0</v>
      </c>
      <c r="M218" s="111">
        <f t="shared" si="61"/>
        <v>0</v>
      </c>
      <c r="N218" s="111">
        <f t="shared" si="62"/>
        <v>0</v>
      </c>
      <c r="O218" s="111">
        <f t="shared" si="63"/>
        <v>0</v>
      </c>
      <c r="P218" s="111">
        <f t="shared" si="64"/>
        <v>0</v>
      </c>
      <c r="Q218" s="111">
        <f t="shared" si="65"/>
        <v>0</v>
      </c>
      <c r="R218" s="111">
        <f t="shared" si="66"/>
        <v>0</v>
      </c>
      <c r="S218" s="111">
        <f t="shared" si="55"/>
        <v>0</v>
      </c>
      <c r="T218" s="111">
        <f t="shared" si="67"/>
        <v>0</v>
      </c>
      <c r="U218" s="111">
        <v>3</v>
      </c>
      <c r="V218" s="115"/>
      <c r="W218" s="125"/>
    </row>
    <row r="219" spans="1:23" s="12" customFormat="1" ht="75" customHeight="1" x14ac:dyDescent="0.2">
      <c r="A219" s="106"/>
      <c r="B219" s="114"/>
      <c r="C219" s="107" t="s">
        <v>103</v>
      </c>
      <c r="D219" s="108" t="s">
        <v>155</v>
      </c>
      <c r="E219" s="109"/>
      <c r="F219" s="110" t="s">
        <v>104</v>
      </c>
      <c r="G219" s="110" t="s">
        <v>104</v>
      </c>
      <c r="H219" s="110" t="s">
        <v>104</v>
      </c>
      <c r="I219" s="111">
        <f t="shared" si="57"/>
        <v>0</v>
      </c>
      <c r="J219" s="111">
        <f t="shared" si="58"/>
        <v>0</v>
      </c>
      <c r="K219" s="111">
        <f t="shared" si="59"/>
        <v>0</v>
      </c>
      <c r="L219" s="111">
        <f t="shared" si="60"/>
        <v>0</v>
      </c>
      <c r="M219" s="111">
        <f t="shared" si="61"/>
        <v>0</v>
      </c>
      <c r="N219" s="111">
        <f t="shared" si="62"/>
        <v>0</v>
      </c>
      <c r="O219" s="111">
        <f t="shared" si="63"/>
        <v>0</v>
      </c>
      <c r="P219" s="111">
        <f t="shared" si="64"/>
        <v>0</v>
      </c>
      <c r="Q219" s="111">
        <f t="shared" si="65"/>
        <v>0</v>
      </c>
      <c r="R219" s="111">
        <f t="shared" si="66"/>
        <v>0</v>
      </c>
      <c r="S219" s="111">
        <f t="shared" si="55"/>
        <v>0</v>
      </c>
      <c r="T219" s="111">
        <f t="shared" si="67"/>
        <v>0</v>
      </c>
      <c r="U219" s="111">
        <v>3</v>
      </c>
      <c r="V219" s="115"/>
      <c r="W219" s="125"/>
    </row>
    <row r="220" spans="1:23" s="12" customFormat="1" ht="75" customHeight="1" x14ac:dyDescent="0.2">
      <c r="A220" s="106"/>
      <c r="B220" s="114"/>
      <c r="C220" s="107" t="s">
        <v>103</v>
      </c>
      <c r="D220" s="108" t="s">
        <v>155</v>
      </c>
      <c r="E220" s="109"/>
      <c r="F220" s="110" t="s">
        <v>104</v>
      </c>
      <c r="G220" s="110" t="s">
        <v>104</v>
      </c>
      <c r="H220" s="110" t="s">
        <v>104</v>
      </c>
      <c r="I220" s="111">
        <f t="shared" si="57"/>
        <v>0</v>
      </c>
      <c r="J220" s="111">
        <f t="shared" si="58"/>
        <v>0</v>
      </c>
      <c r="K220" s="111">
        <f t="shared" si="59"/>
        <v>0</v>
      </c>
      <c r="L220" s="111">
        <f t="shared" si="60"/>
        <v>0</v>
      </c>
      <c r="M220" s="111">
        <f t="shared" si="61"/>
        <v>0</v>
      </c>
      <c r="N220" s="111">
        <f t="shared" si="62"/>
        <v>0</v>
      </c>
      <c r="O220" s="111">
        <f t="shared" si="63"/>
        <v>0</v>
      </c>
      <c r="P220" s="111">
        <f t="shared" si="64"/>
        <v>0</v>
      </c>
      <c r="Q220" s="111">
        <f t="shared" si="65"/>
        <v>0</v>
      </c>
      <c r="R220" s="111">
        <f t="shared" si="66"/>
        <v>0</v>
      </c>
      <c r="S220" s="111">
        <f t="shared" si="55"/>
        <v>0</v>
      </c>
      <c r="T220" s="111">
        <f t="shared" si="67"/>
        <v>0</v>
      </c>
      <c r="U220" s="111">
        <v>3</v>
      </c>
      <c r="V220" s="115"/>
      <c r="W220" s="125"/>
    </row>
    <row r="221" spans="1:23" s="12" customFormat="1" ht="75" customHeight="1" x14ac:dyDescent="0.2">
      <c r="A221" s="106"/>
      <c r="B221" s="114"/>
      <c r="C221" s="107" t="s">
        <v>103</v>
      </c>
      <c r="D221" s="108" t="s">
        <v>155</v>
      </c>
      <c r="E221" s="109"/>
      <c r="F221" s="110" t="s">
        <v>104</v>
      </c>
      <c r="G221" s="110" t="s">
        <v>104</v>
      </c>
      <c r="H221" s="110" t="s">
        <v>104</v>
      </c>
      <c r="I221" s="111">
        <f t="shared" si="57"/>
        <v>0</v>
      </c>
      <c r="J221" s="111">
        <f t="shared" si="58"/>
        <v>0</v>
      </c>
      <c r="K221" s="111">
        <f t="shared" si="59"/>
        <v>0</v>
      </c>
      <c r="L221" s="111">
        <f t="shared" si="60"/>
        <v>0</v>
      </c>
      <c r="M221" s="111">
        <f t="shared" si="61"/>
        <v>0</v>
      </c>
      <c r="N221" s="111">
        <f t="shared" si="62"/>
        <v>0</v>
      </c>
      <c r="O221" s="111">
        <f t="shared" si="63"/>
        <v>0</v>
      </c>
      <c r="P221" s="111">
        <f t="shared" si="64"/>
        <v>0</v>
      </c>
      <c r="Q221" s="111">
        <f t="shared" si="65"/>
        <v>0</v>
      </c>
      <c r="R221" s="111">
        <f t="shared" si="66"/>
        <v>0</v>
      </c>
      <c r="S221" s="111">
        <f t="shared" si="55"/>
        <v>0</v>
      </c>
      <c r="T221" s="111">
        <f t="shared" si="67"/>
        <v>0</v>
      </c>
      <c r="U221" s="111">
        <v>3</v>
      </c>
      <c r="V221" s="115"/>
      <c r="W221" s="125"/>
    </row>
    <row r="222" spans="1:23" s="12" customFormat="1" ht="75" customHeight="1" x14ac:dyDescent="0.2">
      <c r="A222" s="106"/>
      <c r="B222" s="114"/>
      <c r="C222" s="107" t="s">
        <v>103</v>
      </c>
      <c r="D222" s="108" t="s">
        <v>155</v>
      </c>
      <c r="E222" s="109"/>
      <c r="F222" s="110" t="s">
        <v>104</v>
      </c>
      <c r="G222" s="110" t="s">
        <v>104</v>
      </c>
      <c r="H222" s="110" t="s">
        <v>104</v>
      </c>
      <c r="I222" s="111">
        <f t="shared" si="57"/>
        <v>0</v>
      </c>
      <c r="J222" s="111">
        <f t="shared" si="58"/>
        <v>0</v>
      </c>
      <c r="K222" s="111">
        <f t="shared" si="59"/>
        <v>0</v>
      </c>
      <c r="L222" s="111">
        <f t="shared" si="60"/>
        <v>0</v>
      </c>
      <c r="M222" s="111">
        <f t="shared" si="61"/>
        <v>0</v>
      </c>
      <c r="N222" s="111">
        <f t="shared" si="62"/>
        <v>0</v>
      </c>
      <c r="O222" s="111">
        <f t="shared" si="63"/>
        <v>0</v>
      </c>
      <c r="P222" s="111">
        <f t="shared" si="64"/>
        <v>0</v>
      </c>
      <c r="Q222" s="111">
        <f t="shared" si="65"/>
        <v>0</v>
      </c>
      <c r="R222" s="111">
        <f t="shared" si="66"/>
        <v>0</v>
      </c>
      <c r="S222" s="111">
        <f t="shared" si="55"/>
        <v>0</v>
      </c>
      <c r="T222" s="111">
        <f t="shared" si="67"/>
        <v>0</v>
      </c>
      <c r="U222" s="111">
        <v>3</v>
      </c>
      <c r="V222" s="115"/>
      <c r="W222" s="125"/>
    </row>
    <row r="223" spans="1:23" s="12" customFormat="1" ht="75" customHeight="1" x14ac:dyDescent="0.2">
      <c r="A223" s="106"/>
      <c r="B223" s="114"/>
      <c r="C223" s="107" t="s">
        <v>103</v>
      </c>
      <c r="D223" s="108" t="s">
        <v>155</v>
      </c>
      <c r="E223" s="109"/>
      <c r="F223" s="110" t="s">
        <v>104</v>
      </c>
      <c r="G223" s="110" t="s">
        <v>104</v>
      </c>
      <c r="H223" s="110" t="s">
        <v>104</v>
      </c>
      <c r="I223" s="111">
        <f t="shared" si="57"/>
        <v>0</v>
      </c>
      <c r="J223" s="111">
        <f t="shared" si="58"/>
        <v>0</v>
      </c>
      <c r="K223" s="111">
        <f t="shared" si="59"/>
        <v>0</v>
      </c>
      <c r="L223" s="111">
        <f t="shared" si="60"/>
        <v>0</v>
      </c>
      <c r="M223" s="111">
        <f t="shared" si="61"/>
        <v>0</v>
      </c>
      <c r="N223" s="111">
        <f t="shared" si="62"/>
        <v>0</v>
      </c>
      <c r="O223" s="111">
        <f t="shared" si="63"/>
        <v>0</v>
      </c>
      <c r="P223" s="111">
        <f t="shared" si="64"/>
        <v>0</v>
      </c>
      <c r="Q223" s="111">
        <f t="shared" si="65"/>
        <v>0</v>
      </c>
      <c r="R223" s="111">
        <f t="shared" si="66"/>
        <v>0</v>
      </c>
      <c r="S223" s="111">
        <f t="shared" si="55"/>
        <v>0</v>
      </c>
      <c r="T223" s="111">
        <f t="shared" si="67"/>
        <v>0</v>
      </c>
      <c r="U223" s="111">
        <v>3</v>
      </c>
      <c r="V223" s="115"/>
      <c r="W223" s="125"/>
    </row>
    <row r="224" spans="1:23" s="12" customFormat="1" ht="75" customHeight="1" x14ac:dyDescent="0.2">
      <c r="A224" s="106"/>
      <c r="B224" s="114"/>
      <c r="C224" s="107" t="s">
        <v>103</v>
      </c>
      <c r="D224" s="108" t="s">
        <v>155</v>
      </c>
      <c r="E224" s="109"/>
      <c r="F224" s="110" t="s">
        <v>104</v>
      </c>
      <c r="G224" s="110" t="s">
        <v>104</v>
      </c>
      <c r="H224" s="110" t="s">
        <v>104</v>
      </c>
      <c r="I224" s="111">
        <f t="shared" si="57"/>
        <v>0</v>
      </c>
      <c r="J224" s="111">
        <f t="shared" si="58"/>
        <v>0</v>
      </c>
      <c r="K224" s="111">
        <f t="shared" si="59"/>
        <v>0</v>
      </c>
      <c r="L224" s="111">
        <f t="shared" si="60"/>
        <v>0</v>
      </c>
      <c r="M224" s="111">
        <f t="shared" si="61"/>
        <v>0</v>
      </c>
      <c r="N224" s="111">
        <f t="shared" si="62"/>
        <v>0</v>
      </c>
      <c r="O224" s="111">
        <f t="shared" si="63"/>
        <v>0</v>
      </c>
      <c r="P224" s="111">
        <f t="shared" si="64"/>
        <v>0</v>
      </c>
      <c r="Q224" s="111">
        <f t="shared" si="65"/>
        <v>0</v>
      </c>
      <c r="R224" s="111">
        <f t="shared" si="66"/>
        <v>0</v>
      </c>
      <c r="S224" s="111">
        <f t="shared" si="55"/>
        <v>0</v>
      </c>
      <c r="T224" s="111">
        <f t="shared" si="67"/>
        <v>0</v>
      </c>
      <c r="U224" s="111">
        <v>3</v>
      </c>
      <c r="V224" s="115"/>
      <c r="W224" s="125"/>
    </row>
    <row r="225" spans="1:23" s="12" customFormat="1" ht="75" customHeight="1" x14ac:dyDescent="0.2">
      <c r="A225" s="106"/>
      <c r="B225" s="114"/>
      <c r="C225" s="107" t="s">
        <v>103</v>
      </c>
      <c r="D225" s="108" t="s">
        <v>155</v>
      </c>
      <c r="E225" s="109"/>
      <c r="F225" s="110" t="s">
        <v>104</v>
      </c>
      <c r="G225" s="110" t="s">
        <v>104</v>
      </c>
      <c r="H225" s="110" t="s">
        <v>104</v>
      </c>
      <c r="I225" s="111">
        <f t="shared" si="57"/>
        <v>0</v>
      </c>
      <c r="J225" s="111">
        <f t="shared" si="58"/>
        <v>0</v>
      </c>
      <c r="K225" s="111">
        <f t="shared" si="59"/>
        <v>0</v>
      </c>
      <c r="L225" s="111">
        <f t="shared" si="60"/>
        <v>0</v>
      </c>
      <c r="M225" s="111">
        <f t="shared" si="61"/>
        <v>0</v>
      </c>
      <c r="N225" s="111">
        <f t="shared" si="62"/>
        <v>0</v>
      </c>
      <c r="O225" s="111">
        <f t="shared" si="63"/>
        <v>0</v>
      </c>
      <c r="P225" s="111">
        <f t="shared" si="64"/>
        <v>0</v>
      </c>
      <c r="Q225" s="111">
        <f t="shared" si="65"/>
        <v>0</v>
      </c>
      <c r="R225" s="111">
        <f t="shared" si="66"/>
        <v>0</v>
      </c>
      <c r="S225" s="111">
        <f t="shared" si="55"/>
        <v>0</v>
      </c>
      <c r="T225" s="111">
        <f t="shared" si="67"/>
        <v>0</v>
      </c>
      <c r="U225" s="111">
        <v>3</v>
      </c>
      <c r="V225" s="115"/>
      <c r="W225" s="125"/>
    </row>
    <row r="226" spans="1:23" s="12" customFormat="1" ht="75" customHeight="1" x14ac:dyDescent="0.2">
      <c r="A226" s="106"/>
      <c r="B226" s="114"/>
      <c r="C226" s="107" t="s">
        <v>103</v>
      </c>
      <c r="D226" s="108" t="s">
        <v>155</v>
      </c>
      <c r="E226" s="109"/>
      <c r="F226" s="110" t="s">
        <v>104</v>
      </c>
      <c r="G226" s="110" t="s">
        <v>104</v>
      </c>
      <c r="H226" s="110" t="s">
        <v>104</v>
      </c>
      <c r="I226" s="111">
        <f t="shared" si="57"/>
        <v>0</v>
      </c>
      <c r="J226" s="111">
        <f t="shared" si="58"/>
        <v>0</v>
      </c>
      <c r="K226" s="111">
        <f t="shared" si="59"/>
        <v>0</v>
      </c>
      <c r="L226" s="111">
        <f t="shared" si="60"/>
        <v>0</v>
      </c>
      <c r="M226" s="111">
        <f t="shared" si="61"/>
        <v>0</v>
      </c>
      <c r="N226" s="111">
        <f t="shared" si="62"/>
        <v>0</v>
      </c>
      <c r="O226" s="111">
        <f t="shared" si="63"/>
        <v>0</v>
      </c>
      <c r="P226" s="111">
        <f t="shared" si="64"/>
        <v>0</v>
      </c>
      <c r="Q226" s="111">
        <f t="shared" si="65"/>
        <v>0</v>
      </c>
      <c r="R226" s="111">
        <f t="shared" si="66"/>
        <v>0</v>
      </c>
      <c r="S226" s="111">
        <f t="shared" si="55"/>
        <v>0</v>
      </c>
      <c r="T226" s="111">
        <f t="shared" si="67"/>
        <v>0</v>
      </c>
      <c r="U226" s="111">
        <v>3</v>
      </c>
      <c r="V226" s="115"/>
      <c r="W226" s="125"/>
    </row>
    <row r="227" spans="1:23" s="12" customFormat="1" ht="75" customHeight="1" x14ac:dyDescent="0.2">
      <c r="A227" s="106"/>
      <c r="B227" s="114"/>
      <c r="C227" s="107" t="s">
        <v>103</v>
      </c>
      <c r="D227" s="108" t="s">
        <v>155</v>
      </c>
      <c r="E227" s="109"/>
      <c r="F227" s="110" t="s">
        <v>104</v>
      </c>
      <c r="G227" s="110" t="s">
        <v>104</v>
      </c>
      <c r="H227" s="110" t="s">
        <v>104</v>
      </c>
      <c r="I227" s="111">
        <f t="shared" si="57"/>
        <v>0</v>
      </c>
      <c r="J227" s="111">
        <f t="shared" si="58"/>
        <v>0</v>
      </c>
      <c r="K227" s="111">
        <f t="shared" si="59"/>
        <v>0</v>
      </c>
      <c r="L227" s="111">
        <f t="shared" si="60"/>
        <v>0</v>
      </c>
      <c r="M227" s="111">
        <f t="shared" si="61"/>
        <v>0</v>
      </c>
      <c r="N227" s="111">
        <f t="shared" si="62"/>
        <v>0</v>
      </c>
      <c r="O227" s="111">
        <f t="shared" si="63"/>
        <v>0</v>
      </c>
      <c r="P227" s="111">
        <f t="shared" si="64"/>
        <v>0</v>
      </c>
      <c r="Q227" s="111">
        <f t="shared" si="65"/>
        <v>0</v>
      </c>
      <c r="R227" s="111">
        <f t="shared" si="66"/>
        <v>0</v>
      </c>
      <c r="S227" s="111">
        <f t="shared" si="55"/>
        <v>0</v>
      </c>
      <c r="T227" s="111">
        <f t="shared" si="67"/>
        <v>0</v>
      </c>
      <c r="U227" s="111">
        <v>3</v>
      </c>
      <c r="V227" s="115"/>
      <c r="W227" s="125"/>
    </row>
    <row r="228" spans="1:23" s="12" customFormat="1" ht="75" customHeight="1" x14ac:dyDescent="0.2">
      <c r="A228" s="106"/>
      <c r="B228" s="114"/>
      <c r="C228" s="107" t="s">
        <v>103</v>
      </c>
      <c r="D228" s="108" t="s">
        <v>155</v>
      </c>
      <c r="E228" s="109"/>
      <c r="F228" s="110" t="s">
        <v>104</v>
      </c>
      <c r="G228" s="110" t="s">
        <v>104</v>
      </c>
      <c r="H228" s="110" t="s">
        <v>104</v>
      </c>
      <c r="I228" s="111">
        <f t="shared" si="57"/>
        <v>0</v>
      </c>
      <c r="J228" s="111">
        <f t="shared" si="58"/>
        <v>0</v>
      </c>
      <c r="K228" s="111">
        <f t="shared" si="59"/>
        <v>0</v>
      </c>
      <c r="L228" s="111">
        <f t="shared" si="60"/>
        <v>0</v>
      </c>
      <c r="M228" s="111">
        <f t="shared" si="61"/>
        <v>0</v>
      </c>
      <c r="N228" s="111">
        <f t="shared" si="62"/>
        <v>0</v>
      </c>
      <c r="O228" s="111">
        <f t="shared" si="63"/>
        <v>0</v>
      </c>
      <c r="P228" s="111">
        <f t="shared" si="64"/>
        <v>0</v>
      </c>
      <c r="Q228" s="111">
        <f t="shared" si="65"/>
        <v>0</v>
      </c>
      <c r="R228" s="111">
        <f t="shared" si="66"/>
        <v>0</v>
      </c>
      <c r="S228" s="111">
        <f t="shared" si="55"/>
        <v>0</v>
      </c>
      <c r="T228" s="111">
        <f t="shared" si="67"/>
        <v>0</v>
      </c>
      <c r="U228" s="111">
        <v>3</v>
      </c>
      <c r="V228" s="115"/>
      <c r="W228" s="125"/>
    </row>
    <row r="229" spans="1:23" s="12" customFormat="1" ht="75" customHeight="1" x14ac:dyDescent="0.2">
      <c r="A229" s="106"/>
      <c r="B229" s="114"/>
      <c r="C229" s="107" t="s">
        <v>103</v>
      </c>
      <c r="D229" s="108" t="s">
        <v>155</v>
      </c>
      <c r="E229" s="109"/>
      <c r="F229" s="110" t="s">
        <v>104</v>
      </c>
      <c r="G229" s="110" t="s">
        <v>104</v>
      </c>
      <c r="H229" s="110" t="s">
        <v>104</v>
      </c>
      <c r="I229" s="111">
        <f t="shared" si="57"/>
        <v>0</v>
      </c>
      <c r="J229" s="111">
        <f t="shared" si="58"/>
        <v>0</v>
      </c>
      <c r="K229" s="111">
        <f t="shared" si="59"/>
        <v>0</v>
      </c>
      <c r="L229" s="111">
        <f t="shared" si="60"/>
        <v>0</v>
      </c>
      <c r="M229" s="111">
        <f t="shared" si="61"/>
        <v>0</v>
      </c>
      <c r="N229" s="111">
        <f t="shared" si="62"/>
        <v>0</v>
      </c>
      <c r="O229" s="111">
        <f t="shared" si="63"/>
        <v>0</v>
      </c>
      <c r="P229" s="111">
        <f t="shared" si="64"/>
        <v>0</v>
      </c>
      <c r="Q229" s="111">
        <f t="shared" si="65"/>
        <v>0</v>
      </c>
      <c r="R229" s="111">
        <f t="shared" si="66"/>
        <v>0</v>
      </c>
      <c r="S229" s="111">
        <f t="shared" si="55"/>
        <v>0</v>
      </c>
      <c r="T229" s="111">
        <f t="shared" si="67"/>
        <v>0</v>
      </c>
      <c r="U229" s="111">
        <v>3</v>
      </c>
      <c r="V229" s="115"/>
      <c r="W229" s="125"/>
    </row>
    <row r="230" spans="1:23" s="12" customFormat="1" ht="75" customHeight="1" x14ac:dyDescent="0.2">
      <c r="A230" s="106"/>
      <c r="B230" s="114"/>
      <c r="C230" s="107" t="s">
        <v>103</v>
      </c>
      <c r="D230" s="108" t="s">
        <v>155</v>
      </c>
      <c r="E230" s="109"/>
      <c r="F230" s="110" t="s">
        <v>104</v>
      </c>
      <c r="G230" s="110" t="s">
        <v>104</v>
      </c>
      <c r="H230" s="110" t="s">
        <v>104</v>
      </c>
      <c r="I230" s="111">
        <f t="shared" si="57"/>
        <v>0</v>
      </c>
      <c r="J230" s="111">
        <f t="shared" si="58"/>
        <v>0</v>
      </c>
      <c r="K230" s="111">
        <f t="shared" si="59"/>
        <v>0</v>
      </c>
      <c r="L230" s="111">
        <f t="shared" si="60"/>
        <v>0</v>
      </c>
      <c r="M230" s="111">
        <f t="shared" si="61"/>
        <v>0</v>
      </c>
      <c r="N230" s="111">
        <f t="shared" si="62"/>
        <v>0</v>
      </c>
      <c r="O230" s="111">
        <f t="shared" si="63"/>
        <v>0</v>
      </c>
      <c r="P230" s="111">
        <f t="shared" si="64"/>
        <v>0</v>
      </c>
      <c r="Q230" s="111">
        <f t="shared" si="65"/>
        <v>0</v>
      </c>
      <c r="R230" s="111">
        <f t="shared" si="66"/>
        <v>0</v>
      </c>
      <c r="S230" s="111">
        <f t="shared" si="55"/>
        <v>0</v>
      </c>
      <c r="T230" s="111">
        <f t="shared" si="67"/>
        <v>0</v>
      </c>
      <c r="U230" s="111">
        <v>3</v>
      </c>
      <c r="V230" s="115"/>
      <c r="W230" s="125"/>
    </row>
    <row r="231" spans="1:23" s="12" customFormat="1" ht="75" customHeight="1" x14ac:dyDescent="0.2">
      <c r="A231" s="106"/>
      <c r="B231" s="114"/>
      <c r="C231" s="107" t="s">
        <v>103</v>
      </c>
      <c r="D231" s="108" t="s">
        <v>155</v>
      </c>
      <c r="E231" s="109"/>
      <c r="F231" s="110" t="s">
        <v>104</v>
      </c>
      <c r="G231" s="110" t="s">
        <v>104</v>
      </c>
      <c r="H231" s="110" t="s">
        <v>104</v>
      </c>
      <c r="I231" s="111">
        <f t="shared" si="57"/>
        <v>0</v>
      </c>
      <c r="J231" s="111">
        <f t="shared" si="58"/>
        <v>0</v>
      </c>
      <c r="K231" s="111">
        <f t="shared" si="59"/>
        <v>0</v>
      </c>
      <c r="L231" s="111">
        <f t="shared" si="60"/>
        <v>0</v>
      </c>
      <c r="M231" s="111">
        <f t="shared" si="61"/>
        <v>0</v>
      </c>
      <c r="N231" s="111">
        <f t="shared" si="62"/>
        <v>0</v>
      </c>
      <c r="O231" s="111">
        <f t="shared" si="63"/>
        <v>0</v>
      </c>
      <c r="P231" s="111">
        <f t="shared" si="64"/>
        <v>0</v>
      </c>
      <c r="Q231" s="111">
        <f t="shared" si="65"/>
        <v>0</v>
      </c>
      <c r="R231" s="111">
        <f t="shared" si="66"/>
        <v>0</v>
      </c>
      <c r="S231" s="111">
        <f t="shared" si="55"/>
        <v>0</v>
      </c>
      <c r="T231" s="111">
        <f t="shared" si="67"/>
        <v>0</v>
      </c>
      <c r="U231" s="111">
        <v>3</v>
      </c>
      <c r="V231" s="115"/>
      <c r="W231" s="125"/>
    </row>
    <row r="232" spans="1:23" s="12" customFormat="1" ht="75" customHeight="1" x14ac:dyDescent="0.2">
      <c r="A232" s="106"/>
      <c r="B232" s="114"/>
      <c r="C232" s="107" t="s">
        <v>103</v>
      </c>
      <c r="D232" s="108" t="s">
        <v>155</v>
      </c>
      <c r="E232" s="109"/>
      <c r="F232" s="110" t="s">
        <v>104</v>
      </c>
      <c r="G232" s="110" t="s">
        <v>104</v>
      </c>
      <c r="H232" s="110" t="s">
        <v>104</v>
      </c>
      <c r="I232" s="111">
        <f t="shared" si="57"/>
        <v>0</v>
      </c>
      <c r="J232" s="111">
        <f t="shared" si="58"/>
        <v>0</v>
      </c>
      <c r="K232" s="111">
        <f t="shared" si="59"/>
        <v>0</v>
      </c>
      <c r="L232" s="111">
        <f t="shared" si="60"/>
        <v>0</v>
      </c>
      <c r="M232" s="111">
        <f t="shared" si="61"/>
        <v>0</v>
      </c>
      <c r="N232" s="111">
        <f t="shared" si="62"/>
        <v>0</v>
      </c>
      <c r="O232" s="111">
        <f t="shared" si="63"/>
        <v>0</v>
      </c>
      <c r="P232" s="111">
        <f t="shared" si="64"/>
        <v>0</v>
      </c>
      <c r="Q232" s="111">
        <f t="shared" si="65"/>
        <v>0</v>
      </c>
      <c r="R232" s="111">
        <f t="shared" si="66"/>
        <v>0</v>
      </c>
      <c r="S232" s="111">
        <f t="shared" si="55"/>
        <v>0</v>
      </c>
      <c r="T232" s="111">
        <f t="shared" si="67"/>
        <v>0</v>
      </c>
      <c r="U232" s="111">
        <v>3</v>
      </c>
      <c r="V232" s="115"/>
      <c r="W232" s="125"/>
    </row>
    <row r="233" spans="1:23" s="12" customFormat="1" ht="75" customHeight="1" x14ac:dyDescent="0.2">
      <c r="A233" s="106"/>
      <c r="B233" s="114"/>
      <c r="C233" s="107" t="s">
        <v>103</v>
      </c>
      <c r="D233" s="108" t="s">
        <v>155</v>
      </c>
      <c r="E233" s="109"/>
      <c r="F233" s="110" t="s">
        <v>104</v>
      </c>
      <c r="G233" s="110" t="s">
        <v>104</v>
      </c>
      <c r="H233" s="110" t="s">
        <v>104</v>
      </c>
      <c r="I233" s="111">
        <f t="shared" si="57"/>
        <v>0</v>
      </c>
      <c r="J233" s="111">
        <f t="shared" si="58"/>
        <v>0</v>
      </c>
      <c r="K233" s="111">
        <f t="shared" si="59"/>
        <v>0</v>
      </c>
      <c r="L233" s="111">
        <f t="shared" si="60"/>
        <v>0</v>
      </c>
      <c r="M233" s="111">
        <f t="shared" si="61"/>
        <v>0</v>
      </c>
      <c r="N233" s="111">
        <f t="shared" si="62"/>
        <v>0</v>
      </c>
      <c r="O233" s="111">
        <f t="shared" si="63"/>
        <v>0</v>
      </c>
      <c r="P233" s="111">
        <f t="shared" si="64"/>
        <v>0</v>
      </c>
      <c r="Q233" s="111">
        <f t="shared" si="65"/>
        <v>0</v>
      </c>
      <c r="R233" s="111">
        <f t="shared" si="66"/>
        <v>0</v>
      </c>
      <c r="S233" s="111">
        <f t="shared" si="55"/>
        <v>0</v>
      </c>
      <c r="T233" s="111">
        <f t="shared" si="67"/>
        <v>0</v>
      </c>
      <c r="U233" s="111">
        <v>3</v>
      </c>
      <c r="V233" s="115"/>
      <c r="W233" s="125"/>
    </row>
    <row r="234" spans="1:23" s="12" customFormat="1" ht="75" customHeight="1" x14ac:dyDescent="0.2">
      <c r="A234" s="106"/>
      <c r="B234" s="114"/>
      <c r="C234" s="107" t="s">
        <v>103</v>
      </c>
      <c r="D234" s="108" t="s">
        <v>155</v>
      </c>
      <c r="E234" s="109"/>
      <c r="F234" s="110" t="s">
        <v>104</v>
      </c>
      <c r="G234" s="110" t="s">
        <v>104</v>
      </c>
      <c r="H234" s="110" t="s">
        <v>104</v>
      </c>
      <c r="I234" s="111">
        <f t="shared" si="57"/>
        <v>0</v>
      </c>
      <c r="J234" s="111">
        <f t="shared" si="58"/>
        <v>0</v>
      </c>
      <c r="K234" s="111">
        <f t="shared" si="59"/>
        <v>0</v>
      </c>
      <c r="L234" s="111">
        <f t="shared" si="60"/>
        <v>0</v>
      </c>
      <c r="M234" s="111">
        <f t="shared" si="61"/>
        <v>0</v>
      </c>
      <c r="N234" s="111">
        <f t="shared" si="62"/>
        <v>0</v>
      </c>
      <c r="O234" s="111">
        <f t="shared" si="63"/>
        <v>0</v>
      </c>
      <c r="P234" s="111">
        <f t="shared" si="64"/>
        <v>0</v>
      </c>
      <c r="Q234" s="111">
        <f t="shared" si="65"/>
        <v>0</v>
      </c>
      <c r="R234" s="111">
        <f t="shared" si="66"/>
        <v>0</v>
      </c>
      <c r="S234" s="111">
        <f t="shared" si="55"/>
        <v>0</v>
      </c>
      <c r="T234" s="111">
        <f t="shared" si="67"/>
        <v>0</v>
      </c>
      <c r="U234" s="111">
        <v>3</v>
      </c>
      <c r="V234" s="115"/>
      <c r="W234" s="125"/>
    </row>
    <row r="235" spans="1:23" s="12" customFormat="1" ht="75" customHeight="1" x14ac:dyDescent="0.2">
      <c r="A235" s="106"/>
      <c r="B235" s="114"/>
      <c r="C235" s="107" t="s">
        <v>103</v>
      </c>
      <c r="D235" s="108" t="s">
        <v>155</v>
      </c>
      <c r="E235" s="109"/>
      <c r="F235" s="110" t="s">
        <v>104</v>
      </c>
      <c r="G235" s="110" t="s">
        <v>104</v>
      </c>
      <c r="H235" s="110" t="s">
        <v>104</v>
      </c>
      <c r="I235" s="111">
        <f t="shared" si="57"/>
        <v>0</v>
      </c>
      <c r="J235" s="111">
        <f t="shared" si="58"/>
        <v>0</v>
      </c>
      <c r="K235" s="111">
        <f t="shared" si="59"/>
        <v>0</v>
      </c>
      <c r="L235" s="111">
        <f t="shared" si="60"/>
        <v>0</v>
      </c>
      <c r="M235" s="111">
        <f t="shared" si="61"/>
        <v>0</v>
      </c>
      <c r="N235" s="111">
        <f t="shared" si="62"/>
        <v>0</v>
      </c>
      <c r="O235" s="111">
        <f t="shared" si="63"/>
        <v>0</v>
      </c>
      <c r="P235" s="111">
        <f t="shared" si="64"/>
        <v>0</v>
      </c>
      <c r="Q235" s="111">
        <f t="shared" si="65"/>
        <v>0</v>
      </c>
      <c r="R235" s="111">
        <f t="shared" si="66"/>
        <v>0</v>
      </c>
      <c r="S235" s="111">
        <f t="shared" si="55"/>
        <v>0</v>
      </c>
      <c r="T235" s="111">
        <f t="shared" si="67"/>
        <v>0</v>
      </c>
      <c r="U235" s="111">
        <v>3</v>
      </c>
      <c r="V235" s="115"/>
      <c r="W235" s="125"/>
    </row>
    <row r="236" spans="1:23" s="12" customFormat="1" ht="75" customHeight="1" x14ac:dyDescent="0.2">
      <c r="A236" s="106"/>
      <c r="B236" s="114"/>
      <c r="C236" s="107" t="s">
        <v>103</v>
      </c>
      <c r="D236" s="108" t="s">
        <v>155</v>
      </c>
      <c r="E236" s="109"/>
      <c r="F236" s="110" t="s">
        <v>104</v>
      </c>
      <c r="G236" s="110" t="s">
        <v>104</v>
      </c>
      <c r="H236" s="110" t="s">
        <v>104</v>
      </c>
      <c r="I236" s="111">
        <f t="shared" si="57"/>
        <v>0</v>
      </c>
      <c r="J236" s="111">
        <f t="shared" si="58"/>
        <v>0</v>
      </c>
      <c r="K236" s="111">
        <f t="shared" si="59"/>
        <v>0</v>
      </c>
      <c r="L236" s="111">
        <f t="shared" si="60"/>
        <v>0</v>
      </c>
      <c r="M236" s="111">
        <f t="shared" si="61"/>
        <v>0</v>
      </c>
      <c r="N236" s="111">
        <f t="shared" si="62"/>
        <v>0</v>
      </c>
      <c r="O236" s="111">
        <f t="shared" si="63"/>
        <v>0</v>
      </c>
      <c r="P236" s="111">
        <f t="shared" si="64"/>
        <v>0</v>
      </c>
      <c r="Q236" s="111">
        <f t="shared" si="65"/>
        <v>0</v>
      </c>
      <c r="R236" s="111">
        <f t="shared" si="66"/>
        <v>0</v>
      </c>
      <c r="S236" s="111">
        <f t="shared" si="55"/>
        <v>0</v>
      </c>
      <c r="T236" s="111">
        <f t="shared" si="67"/>
        <v>0</v>
      </c>
      <c r="U236" s="111">
        <v>3</v>
      </c>
      <c r="V236" s="115"/>
      <c r="W236" s="125"/>
    </row>
    <row r="237" spans="1:23" s="12" customFormat="1" ht="75" customHeight="1" x14ac:dyDescent="0.2">
      <c r="A237" s="106"/>
      <c r="B237" s="114"/>
      <c r="C237" s="107" t="s">
        <v>103</v>
      </c>
      <c r="D237" s="108" t="s">
        <v>155</v>
      </c>
      <c r="E237" s="109"/>
      <c r="F237" s="110" t="s">
        <v>104</v>
      </c>
      <c r="G237" s="110" t="s">
        <v>104</v>
      </c>
      <c r="H237" s="110" t="s">
        <v>104</v>
      </c>
      <c r="I237" s="111">
        <f t="shared" si="57"/>
        <v>0</v>
      </c>
      <c r="J237" s="111">
        <f t="shared" si="58"/>
        <v>0</v>
      </c>
      <c r="K237" s="111">
        <f t="shared" si="59"/>
        <v>0</v>
      </c>
      <c r="L237" s="111">
        <f t="shared" si="60"/>
        <v>0</v>
      </c>
      <c r="M237" s="111">
        <f t="shared" si="61"/>
        <v>0</v>
      </c>
      <c r="N237" s="111">
        <f t="shared" si="62"/>
        <v>0</v>
      </c>
      <c r="O237" s="111">
        <f t="shared" si="63"/>
        <v>0</v>
      </c>
      <c r="P237" s="111">
        <f t="shared" si="64"/>
        <v>0</v>
      </c>
      <c r="Q237" s="111">
        <f t="shared" si="65"/>
        <v>0</v>
      </c>
      <c r="R237" s="111">
        <f t="shared" si="66"/>
        <v>0</v>
      </c>
      <c r="S237" s="111">
        <f t="shared" si="55"/>
        <v>0</v>
      </c>
      <c r="T237" s="111">
        <f t="shared" si="67"/>
        <v>0</v>
      </c>
      <c r="U237" s="111">
        <v>3</v>
      </c>
      <c r="V237" s="115"/>
      <c r="W237" s="125"/>
    </row>
    <row r="238" spans="1:23" s="12" customFormat="1" ht="75" customHeight="1" x14ac:dyDescent="0.2">
      <c r="A238" s="106"/>
      <c r="B238" s="114"/>
      <c r="C238" s="107" t="s">
        <v>103</v>
      </c>
      <c r="D238" s="108" t="s">
        <v>155</v>
      </c>
      <c r="E238" s="109"/>
      <c r="F238" s="110" t="s">
        <v>104</v>
      </c>
      <c r="G238" s="110" t="s">
        <v>104</v>
      </c>
      <c r="H238" s="110" t="s">
        <v>104</v>
      </c>
      <c r="I238" s="111">
        <f t="shared" si="57"/>
        <v>0</v>
      </c>
      <c r="J238" s="111">
        <f t="shared" si="58"/>
        <v>0</v>
      </c>
      <c r="K238" s="111">
        <f t="shared" si="59"/>
        <v>0</v>
      </c>
      <c r="L238" s="111">
        <f t="shared" si="60"/>
        <v>0</v>
      </c>
      <c r="M238" s="111">
        <f t="shared" si="61"/>
        <v>0</v>
      </c>
      <c r="N238" s="111">
        <f t="shared" si="62"/>
        <v>0</v>
      </c>
      <c r="O238" s="111">
        <f t="shared" si="63"/>
        <v>0</v>
      </c>
      <c r="P238" s="111">
        <f t="shared" si="64"/>
        <v>0</v>
      </c>
      <c r="Q238" s="111">
        <f t="shared" si="65"/>
        <v>0</v>
      </c>
      <c r="R238" s="111">
        <f t="shared" si="66"/>
        <v>0</v>
      </c>
      <c r="S238" s="111">
        <f t="shared" si="55"/>
        <v>0</v>
      </c>
      <c r="T238" s="111">
        <f t="shared" si="67"/>
        <v>0</v>
      </c>
      <c r="U238" s="111">
        <v>3</v>
      </c>
      <c r="V238" s="115"/>
      <c r="W238" s="125"/>
    </row>
    <row r="239" spans="1:23" s="12" customFormat="1" ht="75" customHeight="1" x14ac:dyDescent="0.2">
      <c r="A239" s="106"/>
      <c r="B239" s="114"/>
      <c r="C239" s="107" t="s">
        <v>103</v>
      </c>
      <c r="D239" s="108" t="s">
        <v>155</v>
      </c>
      <c r="E239" s="109"/>
      <c r="F239" s="110" t="s">
        <v>104</v>
      </c>
      <c r="G239" s="110" t="s">
        <v>104</v>
      </c>
      <c r="H239" s="110" t="s">
        <v>104</v>
      </c>
      <c r="I239" s="111">
        <f t="shared" si="57"/>
        <v>0</v>
      </c>
      <c r="J239" s="111">
        <f t="shared" si="58"/>
        <v>0</v>
      </c>
      <c r="K239" s="111">
        <f t="shared" si="59"/>
        <v>0</v>
      </c>
      <c r="L239" s="111">
        <f t="shared" si="60"/>
        <v>0</v>
      </c>
      <c r="M239" s="111">
        <f t="shared" si="61"/>
        <v>0</v>
      </c>
      <c r="N239" s="111">
        <f t="shared" si="62"/>
        <v>0</v>
      </c>
      <c r="O239" s="111">
        <f t="shared" si="63"/>
        <v>0</v>
      </c>
      <c r="P239" s="111">
        <f t="shared" si="64"/>
        <v>0</v>
      </c>
      <c r="Q239" s="111">
        <f t="shared" si="65"/>
        <v>0</v>
      </c>
      <c r="R239" s="111">
        <f t="shared" si="66"/>
        <v>0</v>
      </c>
      <c r="S239" s="111">
        <f t="shared" si="55"/>
        <v>0</v>
      </c>
      <c r="T239" s="111">
        <f t="shared" si="67"/>
        <v>0</v>
      </c>
      <c r="U239" s="111">
        <v>3</v>
      </c>
      <c r="V239" s="115"/>
      <c r="W239" s="125"/>
    </row>
    <row r="240" spans="1:23" s="12" customFormat="1" ht="75" customHeight="1" x14ac:dyDescent="0.2">
      <c r="A240" s="106"/>
      <c r="B240" s="114"/>
      <c r="C240" s="107" t="s">
        <v>103</v>
      </c>
      <c r="D240" s="108" t="s">
        <v>155</v>
      </c>
      <c r="E240" s="109"/>
      <c r="F240" s="110" t="s">
        <v>104</v>
      </c>
      <c r="G240" s="110" t="s">
        <v>104</v>
      </c>
      <c r="H240" s="110" t="s">
        <v>104</v>
      </c>
      <c r="I240" s="111">
        <f t="shared" si="57"/>
        <v>0</v>
      </c>
      <c r="J240" s="111">
        <f t="shared" si="58"/>
        <v>0</v>
      </c>
      <c r="K240" s="111">
        <f t="shared" si="59"/>
        <v>0</v>
      </c>
      <c r="L240" s="111">
        <f t="shared" si="60"/>
        <v>0</v>
      </c>
      <c r="M240" s="111">
        <f t="shared" si="61"/>
        <v>0</v>
      </c>
      <c r="N240" s="111">
        <f t="shared" si="62"/>
        <v>0</v>
      </c>
      <c r="O240" s="111">
        <f t="shared" si="63"/>
        <v>0</v>
      </c>
      <c r="P240" s="111">
        <f t="shared" si="64"/>
        <v>0</v>
      </c>
      <c r="Q240" s="111">
        <f t="shared" si="65"/>
        <v>0</v>
      </c>
      <c r="R240" s="111">
        <f t="shared" si="66"/>
        <v>0</v>
      </c>
      <c r="S240" s="111">
        <f t="shared" si="55"/>
        <v>0</v>
      </c>
      <c r="T240" s="111">
        <f t="shared" si="67"/>
        <v>0</v>
      </c>
      <c r="U240" s="111">
        <v>3</v>
      </c>
      <c r="V240" s="115"/>
      <c r="W240" s="125"/>
    </row>
    <row r="241" spans="1:23" s="12" customFormat="1" ht="75" customHeight="1" x14ac:dyDescent="0.2">
      <c r="A241" s="106"/>
      <c r="B241" s="114"/>
      <c r="C241" s="107" t="s">
        <v>103</v>
      </c>
      <c r="D241" s="108" t="s">
        <v>155</v>
      </c>
      <c r="E241" s="109"/>
      <c r="F241" s="110" t="s">
        <v>104</v>
      </c>
      <c r="G241" s="110" t="s">
        <v>104</v>
      </c>
      <c r="H241" s="110" t="s">
        <v>104</v>
      </c>
      <c r="I241" s="111">
        <f t="shared" si="57"/>
        <v>0</v>
      </c>
      <c r="J241" s="111">
        <f t="shared" si="58"/>
        <v>0</v>
      </c>
      <c r="K241" s="111">
        <f t="shared" si="59"/>
        <v>0</v>
      </c>
      <c r="L241" s="111">
        <f t="shared" si="60"/>
        <v>0</v>
      </c>
      <c r="M241" s="111">
        <f t="shared" si="61"/>
        <v>0</v>
      </c>
      <c r="N241" s="111">
        <f t="shared" si="62"/>
        <v>0</v>
      </c>
      <c r="O241" s="111">
        <f t="shared" si="63"/>
        <v>0</v>
      </c>
      <c r="P241" s="111">
        <f t="shared" si="64"/>
        <v>0</v>
      </c>
      <c r="Q241" s="111">
        <f t="shared" si="65"/>
        <v>0</v>
      </c>
      <c r="R241" s="111">
        <f t="shared" si="66"/>
        <v>0</v>
      </c>
      <c r="S241" s="111">
        <f t="shared" si="55"/>
        <v>0</v>
      </c>
      <c r="T241" s="111">
        <f t="shared" si="67"/>
        <v>0</v>
      </c>
      <c r="U241" s="111">
        <v>3</v>
      </c>
      <c r="V241" s="115"/>
      <c r="W241" s="125"/>
    </row>
    <row r="242" spans="1:23" s="12" customFormat="1" ht="75" customHeight="1" x14ac:dyDescent="0.2">
      <c r="A242" s="106"/>
      <c r="B242" s="114"/>
      <c r="C242" s="107" t="s">
        <v>103</v>
      </c>
      <c r="D242" s="108" t="s">
        <v>155</v>
      </c>
      <c r="E242" s="109"/>
      <c r="F242" s="110" t="s">
        <v>104</v>
      </c>
      <c r="G242" s="110" t="s">
        <v>104</v>
      </c>
      <c r="H242" s="110" t="s">
        <v>104</v>
      </c>
      <c r="I242" s="111">
        <f t="shared" si="57"/>
        <v>0</v>
      </c>
      <c r="J242" s="111">
        <f t="shared" si="58"/>
        <v>0</v>
      </c>
      <c r="K242" s="111">
        <f t="shared" si="59"/>
        <v>0</v>
      </c>
      <c r="L242" s="111">
        <f t="shared" si="60"/>
        <v>0</v>
      </c>
      <c r="M242" s="111">
        <f t="shared" si="61"/>
        <v>0</v>
      </c>
      <c r="N242" s="111">
        <f t="shared" si="62"/>
        <v>0</v>
      </c>
      <c r="O242" s="111">
        <f t="shared" si="63"/>
        <v>0</v>
      </c>
      <c r="P242" s="111">
        <f t="shared" si="64"/>
        <v>0</v>
      </c>
      <c r="Q242" s="111">
        <f t="shared" si="65"/>
        <v>0</v>
      </c>
      <c r="R242" s="111">
        <f t="shared" si="66"/>
        <v>0</v>
      </c>
      <c r="S242" s="111">
        <f t="shared" si="55"/>
        <v>0</v>
      </c>
      <c r="T242" s="111">
        <f t="shared" si="67"/>
        <v>0</v>
      </c>
      <c r="U242" s="111">
        <v>3</v>
      </c>
      <c r="V242" s="115"/>
      <c r="W242" s="125"/>
    </row>
    <row r="243" spans="1:23" s="12" customFormat="1" ht="75" customHeight="1" x14ac:dyDescent="0.2">
      <c r="A243" s="106"/>
      <c r="B243" s="114"/>
      <c r="C243" s="107" t="s">
        <v>103</v>
      </c>
      <c r="D243" s="108" t="s">
        <v>155</v>
      </c>
      <c r="E243" s="109"/>
      <c r="F243" s="110" t="s">
        <v>104</v>
      </c>
      <c r="G243" s="110" t="s">
        <v>104</v>
      </c>
      <c r="H243" s="110" t="s">
        <v>104</v>
      </c>
      <c r="I243" s="111">
        <f t="shared" si="57"/>
        <v>0</v>
      </c>
      <c r="J243" s="111">
        <f t="shared" si="58"/>
        <v>0</v>
      </c>
      <c r="K243" s="111">
        <f t="shared" si="59"/>
        <v>0</v>
      </c>
      <c r="L243" s="111">
        <f t="shared" si="60"/>
        <v>0</v>
      </c>
      <c r="M243" s="111">
        <f t="shared" si="61"/>
        <v>0</v>
      </c>
      <c r="N243" s="111">
        <f t="shared" si="62"/>
        <v>0</v>
      </c>
      <c r="O243" s="111">
        <f t="shared" si="63"/>
        <v>0</v>
      </c>
      <c r="P243" s="111">
        <f t="shared" si="64"/>
        <v>0</v>
      </c>
      <c r="Q243" s="111">
        <f t="shared" si="65"/>
        <v>0</v>
      </c>
      <c r="R243" s="111">
        <f t="shared" si="66"/>
        <v>0</v>
      </c>
      <c r="S243" s="111">
        <f t="shared" si="55"/>
        <v>0</v>
      </c>
      <c r="T243" s="111">
        <f t="shared" si="67"/>
        <v>0</v>
      </c>
      <c r="U243" s="111">
        <v>3</v>
      </c>
      <c r="V243" s="115"/>
      <c r="W243" s="125"/>
    </row>
    <row r="244" spans="1:23" s="12" customFormat="1" ht="75" customHeight="1" x14ac:dyDescent="0.2">
      <c r="A244" s="106"/>
      <c r="B244" s="114"/>
      <c r="C244" s="107" t="s">
        <v>103</v>
      </c>
      <c r="D244" s="108" t="s">
        <v>155</v>
      </c>
      <c r="E244" s="109"/>
      <c r="F244" s="110" t="s">
        <v>104</v>
      </c>
      <c r="G244" s="110" t="s">
        <v>104</v>
      </c>
      <c r="H244" s="110" t="s">
        <v>104</v>
      </c>
      <c r="I244" s="111">
        <f t="shared" si="57"/>
        <v>0</v>
      </c>
      <c r="J244" s="111">
        <f t="shared" si="58"/>
        <v>0</v>
      </c>
      <c r="K244" s="111">
        <f t="shared" si="59"/>
        <v>0</v>
      </c>
      <c r="L244" s="111">
        <f t="shared" si="60"/>
        <v>0</v>
      </c>
      <c r="M244" s="111">
        <f t="shared" si="61"/>
        <v>0</v>
      </c>
      <c r="N244" s="111">
        <f t="shared" si="62"/>
        <v>0</v>
      </c>
      <c r="O244" s="111">
        <f t="shared" si="63"/>
        <v>0</v>
      </c>
      <c r="P244" s="111">
        <f t="shared" si="64"/>
        <v>0</v>
      </c>
      <c r="Q244" s="111">
        <f t="shared" si="65"/>
        <v>0</v>
      </c>
      <c r="R244" s="111">
        <f t="shared" si="66"/>
        <v>0</v>
      </c>
      <c r="S244" s="111">
        <f t="shared" si="55"/>
        <v>0</v>
      </c>
      <c r="T244" s="111">
        <f t="shared" si="67"/>
        <v>0</v>
      </c>
      <c r="U244" s="111">
        <v>3</v>
      </c>
      <c r="V244" s="115"/>
      <c r="W244" s="125"/>
    </row>
    <row r="245" spans="1:23" s="12" customFormat="1" ht="75" customHeight="1" x14ac:dyDescent="0.2">
      <c r="A245" s="106"/>
      <c r="B245" s="114"/>
      <c r="C245" s="107" t="s">
        <v>103</v>
      </c>
      <c r="D245" s="108" t="s">
        <v>155</v>
      </c>
      <c r="E245" s="109"/>
      <c r="F245" s="110" t="s">
        <v>104</v>
      </c>
      <c r="G245" s="110" t="s">
        <v>104</v>
      </c>
      <c r="H245" s="110" t="s">
        <v>104</v>
      </c>
      <c r="I245" s="111">
        <f t="shared" si="57"/>
        <v>0</v>
      </c>
      <c r="J245" s="111">
        <f t="shared" si="58"/>
        <v>0</v>
      </c>
      <c r="K245" s="111">
        <f t="shared" si="59"/>
        <v>0</v>
      </c>
      <c r="L245" s="111">
        <f t="shared" si="60"/>
        <v>0</v>
      </c>
      <c r="M245" s="111">
        <f t="shared" si="61"/>
        <v>0</v>
      </c>
      <c r="N245" s="111">
        <f t="shared" si="62"/>
        <v>0</v>
      </c>
      <c r="O245" s="111">
        <f t="shared" si="63"/>
        <v>0</v>
      </c>
      <c r="P245" s="111">
        <f t="shared" si="64"/>
        <v>0</v>
      </c>
      <c r="Q245" s="111">
        <f t="shared" si="65"/>
        <v>0</v>
      </c>
      <c r="R245" s="111">
        <f t="shared" si="66"/>
        <v>0</v>
      </c>
      <c r="S245" s="111">
        <f t="shared" si="55"/>
        <v>0</v>
      </c>
      <c r="T245" s="111">
        <f t="shared" si="67"/>
        <v>0</v>
      </c>
      <c r="U245" s="111">
        <v>3</v>
      </c>
      <c r="V245" s="115"/>
      <c r="W245" s="125"/>
    </row>
    <row r="246" spans="1:23" s="12" customFormat="1" ht="75" customHeight="1" x14ac:dyDescent="0.2">
      <c r="A246" s="106"/>
      <c r="B246" s="114"/>
      <c r="C246" s="107" t="s">
        <v>103</v>
      </c>
      <c r="D246" s="108" t="s">
        <v>155</v>
      </c>
      <c r="E246" s="109"/>
      <c r="F246" s="110" t="s">
        <v>104</v>
      </c>
      <c r="G246" s="110" t="s">
        <v>104</v>
      </c>
      <c r="H246" s="110" t="s">
        <v>104</v>
      </c>
      <c r="I246" s="111">
        <f t="shared" si="57"/>
        <v>0</v>
      </c>
      <c r="J246" s="111">
        <f t="shared" si="58"/>
        <v>0</v>
      </c>
      <c r="K246" s="111">
        <f t="shared" si="59"/>
        <v>0</v>
      </c>
      <c r="L246" s="111">
        <f t="shared" si="60"/>
        <v>0</v>
      </c>
      <c r="M246" s="111">
        <f t="shared" si="61"/>
        <v>0</v>
      </c>
      <c r="N246" s="111">
        <f t="shared" si="62"/>
        <v>0</v>
      </c>
      <c r="O246" s="111">
        <f t="shared" si="63"/>
        <v>0</v>
      </c>
      <c r="P246" s="111">
        <f t="shared" si="64"/>
        <v>0</v>
      </c>
      <c r="Q246" s="111">
        <f t="shared" si="65"/>
        <v>0</v>
      </c>
      <c r="R246" s="111">
        <f t="shared" si="66"/>
        <v>0</v>
      </c>
      <c r="S246" s="111">
        <f t="shared" si="55"/>
        <v>0</v>
      </c>
      <c r="T246" s="111">
        <f t="shared" si="67"/>
        <v>0</v>
      </c>
      <c r="U246" s="111">
        <v>3</v>
      </c>
      <c r="V246" s="115"/>
      <c r="W246" s="125"/>
    </row>
    <row r="247" spans="1:23" s="12" customFormat="1" ht="75" customHeight="1" x14ac:dyDescent="0.2">
      <c r="A247" s="106"/>
      <c r="B247" s="114"/>
      <c r="C247" s="107" t="s">
        <v>103</v>
      </c>
      <c r="D247" s="108" t="s">
        <v>155</v>
      </c>
      <c r="E247" s="109"/>
      <c r="F247" s="110" t="s">
        <v>104</v>
      </c>
      <c r="G247" s="110" t="s">
        <v>104</v>
      </c>
      <c r="H247" s="110" t="s">
        <v>104</v>
      </c>
      <c r="I247" s="111">
        <f t="shared" si="57"/>
        <v>0</v>
      </c>
      <c r="J247" s="111">
        <f t="shared" si="58"/>
        <v>0</v>
      </c>
      <c r="K247" s="111">
        <f t="shared" si="59"/>
        <v>0</v>
      </c>
      <c r="L247" s="111">
        <f t="shared" si="60"/>
        <v>0</v>
      </c>
      <c r="M247" s="111">
        <f t="shared" si="61"/>
        <v>0</v>
      </c>
      <c r="N247" s="111">
        <f t="shared" si="62"/>
        <v>0</v>
      </c>
      <c r="O247" s="111">
        <f t="shared" si="63"/>
        <v>0</v>
      </c>
      <c r="P247" s="111">
        <f t="shared" si="64"/>
        <v>0</v>
      </c>
      <c r="Q247" s="111">
        <f t="shared" si="65"/>
        <v>0</v>
      </c>
      <c r="R247" s="111">
        <f t="shared" si="66"/>
        <v>0</v>
      </c>
      <c r="S247" s="111">
        <f t="shared" si="55"/>
        <v>0</v>
      </c>
      <c r="T247" s="111">
        <f t="shared" si="67"/>
        <v>0</v>
      </c>
      <c r="U247" s="111">
        <v>3</v>
      </c>
      <c r="V247" s="115"/>
      <c r="W247" s="125"/>
    </row>
    <row r="248" spans="1:23" s="12" customFormat="1" ht="75" customHeight="1" x14ac:dyDescent="0.2">
      <c r="A248" s="106"/>
      <c r="B248" s="114"/>
      <c r="C248" s="107" t="s">
        <v>103</v>
      </c>
      <c r="D248" s="108" t="s">
        <v>155</v>
      </c>
      <c r="E248" s="109"/>
      <c r="F248" s="110" t="s">
        <v>104</v>
      </c>
      <c r="G248" s="110" t="s">
        <v>104</v>
      </c>
      <c r="H248" s="110" t="s">
        <v>104</v>
      </c>
      <c r="I248" s="111">
        <f t="shared" si="57"/>
        <v>0</v>
      </c>
      <c r="J248" s="111">
        <f t="shared" si="58"/>
        <v>0</v>
      </c>
      <c r="K248" s="111">
        <f t="shared" si="59"/>
        <v>0</v>
      </c>
      <c r="L248" s="111">
        <f t="shared" si="60"/>
        <v>0</v>
      </c>
      <c r="M248" s="111">
        <f t="shared" si="61"/>
        <v>0</v>
      </c>
      <c r="N248" s="111">
        <f t="shared" si="62"/>
        <v>0</v>
      </c>
      <c r="O248" s="111">
        <f t="shared" si="63"/>
        <v>0</v>
      </c>
      <c r="P248" s="111">
        <f t="shared" si="64"/>
        <v>0</v>
      </c>
      <c r="Q248" s="111">
        <f t="shared" si="65"/>
        <v>0</v>
      </c>
      <c r="R248" s="111">
        <f t="shared" si="66"/>
        <v>0</v>
      </c>
      <c r="S248" s="111">
        <f t="shared" si="55"/>
        <v>0</v>
      </c>
      <c r="T248" s="111">
        <f t="shared" si="67"/>
        <v>0</v>
      </c>
      <c r="U248" s="111">
        <v>3</v>
      </c>
      <c r="V248" s="115"/>
      <c r="W248" s="125"/>
    </row>
    <row r="249" spans="1:23" s="12" customFormat="1" ht="75" customHeight="1" x14ac:dyDescent="0.2">
      <c r="A249" s="106"/>
      <c r="B249" s="114"/>
      <c r="C249" s="107" t="s">
        <v>103</v>
      </c>
      <c r="D249" s="108" t="s">
        <v>155</v>
      </c>
      <c r="E249" s="109"/>
      <c r="F249" s="110" t="s">
        <v>104</v>
      </c>
      <c r="G249" s="110" t="s">
        <v>104</v>
      </c>
      <c r="H249" s="110" t="s">
        <v>104</v>
      </c>
      <c r="I249" s="111">
        <f t="shared" si="57"/>
        <v>0</v>
      </c>
      <c r="J249" s="111">
        <f t="shared" si="58"/>
        <v>0</v>
      </c>
      <c r="K249" s="111">
        <f t="shared" si="59"/>
        <v>0</v>
      </c>
      <c r="L249" s="111">
        <f t="shared" si="60"/>
        <v>0</v>
      </c>
      <c r="M249" s="111">
        <f t="shared" si="61"/>
        <v>0</v>
      </c>
      <c r="N249" s="111">
        <f t="shared" si="62"/>
        <v>0</v>
      </c>
      <c r="O249" s="111">
        <f t="shared" si="63"/>
        <v>0</v>
      </c>
      <c r="P249" s="111">
        <f t="shared" si="64"/>
        <v>0</v>
      </c>
      <c r="Q249" s="111">
        <f t="shared" si="65"/>
        <v>0</v>
      </c>
      <c r="R249" s="111">
        <f t="shared" si="66"/>
        <v>0</v>
      </c>
      <c r="S249" s="111">
        <f t="shared" si="55"/>
        <v>0</v>
      </c>
      <c r="T249" s="111">
        <f t="shared" si="67"/>
        <v>0</v>
      </c>
      <c r="U249" s="111">
        <v>3</v>
      </c>
      <c r="V249" s="115"/>
      <c r="W249" s="125"/>
    </row>
    <row r="250" spans="1:23" s="12" customFormat="1" ht="75" customHeight="1" x14ac:dyDescent="0.2">
      <c r="A250" s="106"/>
      <c r="B250" s="114"/>
      <c r="C250" s="107" t="s">
        <v>103</v>
      </c>
      <c r="D250" s="108" t="s">
        <v>155</v>
      </c>
      <c r="E250" s="109"/>
      <c r="F250" s="110" t="s">
        <v>104</v>
      </c>
      <c r="G250" s="110" t="s">
        <v>104</v>
      </c>
      <c r="H250" s="110" t="s">
        <v>104</v>
      </c>
      <c r="I250" s="111">
        <f t="shared" si="57"/>
        <v>0</v>
      </c>
      <c r="J250" s="111">
        <f t="shared" si="58"/>
        <v>0</v>
      </c>
      <c r="K250" s="111">
        <f t="shared" si="59"/>
        <v>0</v>
      </c>
      <c r="L250" s="111">
        <f t="shared" si="60"/>
        <v>0</v>
      </c>
      <c r="M250" s="111">
        <f t="shared" si="61"/>
        <v>0</v>
      </c>
      <c r="N250" s="111">
        <f t="shared" si="62"/>
        <v>0</v>
      </c>
      <c r="O250" s="111">
        <f t="shared" si="63"/>
        <v>0</v>
      </c>
      <c r="P250" s="111">
        <f t="shared" si="64"/>
        <v>0</v>
      </c>
      <c r="Q250" s="111">
        <f t="shared" si="65"/>
        <v>0</v>
      </c>
      <c r="R250" s="111">
        <f t="shared" si="66"/>
        <v>0</v>
      </c>
      <c r="S250" s="111">
        <f t="shared" si="55"/>
        <v>0</v>
      </c>
      <c r="T250" s="111">
        <f t="shared" si="67"/>
        <v>0</v>
      </c>
      <c r="U250" s="111">
        <v>3</v>
      </c>
      <c r="V250" s="115"/>
      <c r="W250" s="125"/>
    </row>
    <row r="251" spans="1:23" s="12" customFormat="1" ht="75" customHeight="1" x14ac:dyDescent="0.2">
      <c r="A251" s="106"/>
      <c r="B251" s="114"/>
      <c r="C251" s="107" t="s">
        <v>103</v>
      </c>
      <c r="D251" s="108" t="s">
        <v>155</v>
      </c>
      <c r="E251" s="109"/>
      <c r="F251" s="110" t="s">
        <v>104</v>
      </c>
      <c r="G251" s="110" t="s">
        <v>104</v>
      </c>
      <c r="H251" s="110" t="s">
        <v>104</v>
      </c>
      <c r="I251" s="111">
        <f t="shared" si="57"/>
        <v>0</v>
      </c>
      <c r="J251" s="111">
        <f t="shared" si="58"/>
        <v>0</v>
      </c>
      <c r="K251" s="111">
        <f t="shared" si="59"/>
        <v>0</v>
      </c>
      <c r="L251" s="111">
        <f t="shared" si="60"/>
        <v>0</v>
      </c>
      <c r="M251" s="111">
        <f t="shared" si="61"/>
        <v>0</v>
      </c>
      <c r="N251" s="111">
        <f t="shared" si="62"/>
        <v>0</v>
      </c>
      <c r="O251" s="111">
        <f t="shared" si="63"/>
        <v>0</v>
      </c>
      <c r="P251" s="111">
        <f t="shared" si="64"/>
        <v>0</v>
      </c>
      <c r="Q251" s="111">
        <f t="shared" si="65"/>
        <v>0</v>
      </c>
      <c r="R251" s="111">
        <f t="shared" si="66"/>
        <v>0</v>
      </c>
      <c r="S251" s="111">
        <f t="shared" si="55"/>
        <v>0</v>
      </c>
      <c r="T251" s="111">
        <f t="shared" si="67"/>
        <v>0</v>
      </c>
      <c r="U251" s="111">
        <v>3</v>
      </c>
      <c r="V251" s="115"/>
      <c r="W251" s="125"/>
    </row>
    <row r="252" spans="1:23" s="12" customFormat="1" ht="75" customHeight="1" x14ac:dyDescent="0.2">
      <c r="A252" s="106"/>
      <c r="B252" s="114"/>
      <c r="C252" s="107" t="s">
        <v>103</v>
      </c>
      <c r="D252" s="108" t="s">
        <v>155</v>
      </c>
      <c r="E252" s="109"/>
      <c r="F252" s="110" t="s">
        <v>104</v>
      </c>
      <c r="G252" s="110" t="s">
        <v>104</v>
      </c>
      <c r="H252" s="110" t="s">
        <v>104</v>
      </c>
      <c r="I252" s="111">
        <f t="shared" si="57"/>
        <v>0</v>
      </c>
      <c r="J252" s="111">
        <f t="shared" si="58"/>
        <v>0</v>
      </c>
      <c r="K252" s="111">
        <f t="shared" si="59"/>
        <v>0</v>
      </c>
      <c r="L252" s="111">
        <f t="shared" si="60"/>
        <v>0</v>
      </c>
      <c r="M252" s="111">
        <f t="shared" si="61"/>
        <v>0</v>
      </c>
      <c r="N252" s="111">
        <f t="shared" si="62"/>
        <v>0</v>
      </c>
      <c r="O252" s="111">
        <f t="shared" si="63"/>
        <v>0</v>
      </c>
      <c r="P252" s="111">
        <f t="shared" si="64"/>
        <v>0</v>
      </c>
      <c r="Q252" s="111">
        <f t="shared" si="65"/>
        <v>0</v>
      </c>
      <c r="R252" s="111">
        <f t="shared" si="66"/>
        <v>0</v>
      </c>
      <c r="S252" s="111">
        <f t="shared" si="55"/>
        <v>0</v>
      </c>
      <c r="T252" s="111">
        <f t="shared" si="67"/>
        <v>0</v>
      </c>
      <c r="U252" s="111">
        <v>3</v>
      </c>
      <c r="V252" s="115"/>
      <c r="W252" s="125"/>
    </row>
    <row r="253" spans="1:23" s="12" customFormat="1" ht="75" customHeight="1" x14ac:dyDescent="0.2">
      <c r="A253" s="106"/>
      <c r="B253" s="114"/>
      <c r="C253" s="107" t="s">
        <v>103</v>
      </c>
      <c r="D253" s="108" t="s">
        <v>155</v>
      </c>
      <c r="E253" s="109"/>
      <c r="F253" s="110" t="s">
        <v>104</v>
      </c>
      <c r="G253" s="110" t="s">
        <v>104</v>
      </c>
      <c r="H253" s="110" t="s">
        <v>104</v>
      </c>
      <c r="I253" s="111">
        <f t="shared" si="57"/>
        <v>0</v>
      </c>
      <c r="J253" s="111">
        <f t="shared" si="58"/>
        <v>0</v>
      </c>
      <c r="K253" s="111">
        <f t="shared" si="59"/>
        <v>0</v>
      </c>
      <c r="L253" s="111">
        <f t="shared" si="60"/>
        <v>0</v>
      </c>
      <c r="M253" s="111">
        <f t="shared" si="61"/>
        <v>0</v>
      </c>
      <c r="N253" s="111">
        <f t="shared" si="62"/>
        <v>0</v>
      </c>
      <c r="O253" s="111">
        <f t="shared" si="63"/>
        <v>0</v>
      </c>
      <c r="P253" s="111">
        <f t="shared" si="64"/>
        <v>0</v>
      </c>
      <c r="Q253" s="111">
        <f t="shared" si="65"/>
        <v>0</v>
      </c>
      <c r="R253" s="111">
        <f t="shared" si="66"/>
        <v>0</v>
      </c>
      <c r="S253" s="111">
        <f t="shared" si="55"/>
        <v>0</v>
      </c>
      <c r="T253" s="111">
        <f t="shared" si="67"/>
        <v>0</v>
      </c>
      <c r="U253" s="111">
        <v>3</v>
      </c>
      <c r="V253" s="115"/>
      <c r="W253" s="125"/>
    </row>
    <row r="254" spans="1:23" s="12" customFormat="1" ht="75" customHeight="1" x14ac:dyDescent="0.2">
      <c r="A254" s="106"/>
      <c r="B254" s="114"/>
      <c r="C254" s="107" t="s">
        <v>103</v>
      </c>
      <c r="D254" s="108" t="s">
        <v>155</v>
      </c>
      <c r="E254" s="109"/>
      <c r="F254" s="110" t="s">
        <v>104</v>
      </c>
      <c r="G254" s="110" t="s">
        <v>104</v>
      </c>
      <c r="H254" s="110" t="s">
        <v>104</v>
      </c>
      <c r="I254" s="111">
        <f t="shared" si="57"/>
        <v>0</v>
      </c>
      <c r="J254" s="111">
        <f t="shared" si="58"/>
        <v>0</v>
      </c>
      <c r="K254" s="111">
        <f t="shared" si="59"/>
        <v>0</v>
      </c>
      <c r="L254" s="111">
        <f t="shared" si="60"/>
        <v>0</v>
      </c>
      <c r="M254" s="111">
        <f t="shared" si="61"/>
        <v>0</v>
      </c>
      <c r="N254" s="111">
        <f t="shared" si="62"/>
        <v>0</v>
      </c>
      <c r="O254" s="111">
        <f t="shared" si="63"/>
        <v>0</v>
      </c>
      <c r="P254" s="111">
        <f t="shared" si="64"/>
        <v>0</v>
      </c>
      <c r="Q254" s="111">
        <f t="shared" si="65"/>
        <v>0</v>
      </c>
      <c r="R254" s="111">
        <f t="shared" si="66"/>
        <v>0</v>
      </c>
      <c r="S254" s="111">
        <f t="shared" si="55"/>
        <v>0</v>
      </c>
      <c r="T254" s="111">
        <f t="shared" si="67"/>
        <v>0</v>
      </c>
      <c r="U254" s="111">
        <v>3</v>
      </c>
      <c r="V254" s="115"/>
      <c r="W254" s="125"/>
    </row>
    <row r="255" spans="1:23" s="12" customFormat="1" ht="75" customHeight="1" x14ac:dyDescent="0.2">
      <c r="A255" s="106"/>
      <c r="B255" s="114"/>
      <c r="C255" s="107" t="s">
        <v>103</v>
      </c>
      <c r="D255" s="108" t="s">
        <v>155</v>
      </c>
      <c r="E255" s="109"/>
      <c r="F255" s="110" t="s">
        <v>104</v>
      </c>
      <c r="G255" s="110" t="s">
        <v>104</v>
      </c>
      <c r="H255" s="110" t="s">
        <v>104</v>
      </c>
      <c r="I255" s="111">
        <f t="shared" si="57"/>
        <v>0</v>
      </c>
      <c r="J255" s="111">
        <f t="shared" si="58"/>
        <v>0</v>
      </c>
      <c r="K255" s="111">
        <f t="shared" si="59"/>
        <v>0</v>
      </c>
      <c r="L255" s="111">
        <f t="shared" si="60"/>
        <v>0</v>
      </c>
      <c r="M255" s="111">
        <f t="shared" si="61"/>
        <v>0</v>
      </c>
      <c r="N255" s="111">
        <f t="shared" si="62"/>
        <v>0</v>
      </c>
      <c r="O255" s="111">
        <f t="shared" si="63"/>
        <v>0</v>
      </c>
      <c r="P255" s="111">
        <f t="shared" si="64"/>
        <v>0</v>
      </c>
      <c r="Q255" s="111">
        <f t="shared" si="65"/>
        <v>0</v>
      </c>
      <c r="R255" s="111">
        <f t="shared" si="66"/>
        <v>0</v>
      </c>
      <c r="S255" s="111">
        <f t="shared" si="55"/>
        <v>0</v>
      </c>
      <c r="T255" s="111">
        <f t="shared" si="67"/>
        <v>0</v>
      </c>
      <c r="U255" s="111">
        <v>3</v>
      </c>
      <c r="V255" s="115"/>
      <c r="W255" s="125"/>
    </row>
    <row r="256" spans="1:23" s="12" customFormat="1" ht="75" customHeight="1" x14ac:dyDescent="0.2">
      <c r="A256" s="106"/>
      <c r="B256" s="114"/>
      <c r="C256" s="107" t="s">
        <v>103</v>
      </c>
      <c r="D256" s="108" t="s">
        <v>155</v>
      </c>
      <c r="E256" s="109"/>
      <c r="F256" s="110" t="s">
        <v>104</v>
      </c>
      <c r="G256" s="110" t="s">
        <v>104</v>
      </c>
      <c r="H256" s="110" t="s">
        <v>104</v>
      </c>
      <c r="I256" s="111">
        <f t="shared" si="57"/>
        <v>0</v>
      </c>
      <c r="J256" s="111">
        <f t="shared" si="58"/>
        <v>0</v>
      </c>
      <c r="K256" s="111">
        <f t="shared" si="59"/>
        <v>0</v>
      </c>
      <c r="L256" s="111">
        <f t="shared" si="60"/>
        <v>0</v>
      </c>
      <c r="M256" s="111">
        <f t="shared" si="61"/>
        <v>0</v>
      </c>
      <c r="N256" s="111">
        <f t="shared" si="62"/>
        <v>0</v>
      </c>
      <c r="O256" s="111">
        <f t="shared" si="63"/>
        <v>0</v>
      </c>
      <c r="P256" s="111">
        <f t="shared" si="64"/>
        <v>0</v>
      </c>
      <c r="Q256" s="111">
        <f t="shared" si="65"/>
        <v>0</v>
      </c>
      <c r="R256" s="111">
        <f t="shared" si="66"/>
        <v>0</v>
      </c>
      <c r="S256" s="111">
        <f t="shared" si="55"/>
        <v>0</v>
      </c>
      <c r="T256" s="111">
        <f t="shared" si="67"/>
        <v>0</v>
      </c>
      <c r="U256" s="111">
        <v>3</v>
      </c>
      <c r="V256" s="115"/>
      <c r="W256" s="125"/>
    </row>
    <row r="257" spans="1:23" s="12" customFormat="1" ht="75" customHeight="1" x14ac:dyDescent="0.2">
      <c r="A257" s="106"/>
      <c r="B257" s="114"/>
      <c r="C257" s="107" t="s">
        <v>103</v>
      </c>
      <c r="D257" s="108" t="s">
        <v>155</v>
      </c>
      <c r="E257" s="109"/>
      <c r="F257" s="110" t="s">
        <v>104</v>
      </c>
      <c r="G257" s="110" t="s">
        <v>104</v>
      </c>
      <c r="H257" s="110" t="s">
        <v>104</v>
      </c>
      <c r="I257" s="111">
        <f t="shared" si="57"/>
        <v>0</v>
      </c>
      <c r="J257" s="111">
        <f t="shared" si="58"/>
        <v>0</v>
      </c>
      <c r="K257" s="111">
        <f t="shared" si="59"/>
        <v>0</v>
      </c>
      <c r="L257" s="111">
        <f t="shared" si="60"/>
        <v>0</v>
      </c>
      <c r="M257" s="111">
        <f t="shared" si="61"/>
        <v>0</v>
      </c>
      <c r="N257" s="111">
        <f t="shared" si="62"/>
        <v>0</v>
      </c>
      <c r="O257" s="111">
        <f t="shared" si="63"/>
        <v>0</v>
      </c>
      <c r="P257" s="111">
        <f t="shared" si="64"/>
        <v>0</v>
      </c>
      <c r="Q257" s="111">
        <f t="shared" si="65"/>
        <v>0</v>
      </c>
      <c r="R257" s="111">
        <f t="shared" si="66"/>
        <v>0</v>
      </c>
      <c r="S257" s="111">
        <f t="shared" si="55"/>
        <v>0</v>
      </c>
      <c r="T257" s="111">
        <f t="shared" si="67"/>
        <v>0</v>
      </c>
      <c r="U257" s="111">
        <v>3</v>
      </c>
      <c r="V257" s="115"/>
      <c r="W257" s="125"/>
    </row>
    <row r="258" spans="1:23" s="12" customFormat="1" ht="75" customHeight="1" x14ac:dyDescent="0.2">
      <c r="A258" s="106"/>
      <c r="B258" s="114"/>
      <c r="C258" s="107" t="s">
        <v>103</v>
      </c>
      <c r="D258" s="108" t="s">
        <v>155</v>
      </c>
      <c r="E258" s="109"/>
      <c r="F258" s="110" t="s">
        <v>104</v>
      </c>
      <c r="G258" s="110" t="s">
        <v>104</v>
      </c>
      <c r="H258" s="110" t="s">
        <v>104</v>
      </c>
      <c r="I258" s="111">
        <f t="shared" si="57"/>
        <v>0</v>
      </c>
      <c r="J258" s="111">
        <f t="shared" si="58"/>
        <v>0</v>
      </c>
      <c r="K258" s="111">
        <f t="shared" si="59"/>
        <v>0</v>
      </c>
      <c r="L258" s="111">
        <f t="shared" si="60"/>
        <v>0</v>
      </c>
      <c r="M258" s="111">
        <f t="shared" si="61"/>
        <v>0</v>
      </c>
      <c r="N258" s="111">
        <f t="shared" si="62"/>
        <v>0</v>
      </c>
      <c r="O258" s="111">
        <f t="shared" si="63"/>
        <v>0</v>
      </c>
      <c r="P258" s="111">
        <f t="shared" si="64"/>
        <v>0</v>
      </c>
      <c r="Q258" s="111">
        <f t="shared" si="65"/>
        <v>0</v>
      </c>
      <c r="R258" s="111">
        <f t="shared" si="66"/>
        <v>0</v>
      </c>
      <c r="S258" s="111">
        <f t="shared" si="55"/>
        <v>0</v>
      </c>
      <c r="T258" s="111">
        <f t="shared" si="67"/>
        <v>0</v>
      </c>
      <c r="U258" s="111">
        <v>3</v>
      </c>
      <c r="V258" s="115"/>
      <c r="W258" s="125"/>
    </row>
    <row r="259" spans="1:23" s="12" customFormat="1" ht="75" customHeight="1" x14ac:dyDescent="0.2">
      <c r="A259" s="106"/>
      <c r="B259" s="114"/>
      <c r="C259" s="107" t="s">
        <v>103</v>
      </c>
      <c r="D259" s="108" t="s">
        <v>155</v>
      </c>
      <c r="E259" s="109"/>
      <c r="F259" s="110" t="s">
        <v>104</v>
      </c>
      <c r="G259" s="110" t="s">
        <v>104</v>
      </c>
      <c r="H259" s="110" t="s">
        <v>104</v>
      </c>
      <c r="I259" s="111">
        <f t="shared" si="57"/>
        <v>0</v>
      </c>
      <c r="J259" s="111">
        <f t="shared" si="58"/>
        <v>0</v>
      </c>
      <c r="K259" s="111">
        <f t="shared" si="59"/>
        <v>0</v>
      </c>
      <c r="L259" s="111">
        <f t="shared" si="60"/>
        <v>0</v>
      </c>
      <c r="M259" s="111">
        <f t="shared" si="61"/>
        <v>0</v>
      </c>
      <c r="N259" s="111">
        <f t="shared" si="62"/>
        <v>0</v>
      </c>
      <c r="O259" s="111">
        <f t="shared" si="63"/>
        <v>0</v>
      </c>
      <c r="P259" s="111">
        <f t="shared" si="64"/>
        <v>0</v>
      </c>
      <c r="Q259" s="111">
        <f t="shared" si="65"/>
        <v>0</v>
      </c>
      <c r="R259" s="111">
        <f t="shared" si="66"/>
        <v>0</v>
      </c>
      <c r="S259" s="111">
        <f t="shared" si="55"/>
        <v>0</v>
      </c>
      <c r="T259" s="111">
        <f t="shared" si="67"/>
        <v>0</v>
      </c>
      <c r="U259" s="111">
        <v>3</v>
      </c>
      <c r="V259" s="115"/>
      <c r="W259" s="125"/>
    </row>
    <row r="260" spans="1:23" s="12" customFormat="1" ht="75" customHeight="1" x14ac:dyDescent="0.2">
      <c r="A260" s="106"/>
      <c r="B260" s="114"/>
      <c r="C260" s="107" t="s">
        <v>103</v>
      </c>
      <c r="D260" s="108" t="s">
        <v>155</v>
      </c>
      <c r="E260" s="109"/>
      <c r="F260" s="110" t="s">
        <v>104</v>
      </c>
      <c r="G260" s="110" t="s">
        <v>104</v>
      </c>
      <c r="H260" s="110" t="s">
        <v>104</v>
      </c>
      <c r="I260" s="111">
        <f t="shared" si="57"/>
        <v>0</v>
      </c>
      <c r="J260" s="111">
        <f t="shared" si="58"/>
        <v>0</v>
      </c>
      <c r="K260" s="111">
        <f t="shared" si="59"/>
        <v>0</v>
      </c>
      <c r="L260" s="111">
        <f t="shared" si="60"/>
        <v>0</v>
      </c>
      <c r="M260" s="111">
        <f t="shared" si="61"/>
        <v>0</v>
      </c>
      <c r="N260" s="111">
        <f t="shared" si="62"/>
        <v>0</v>
      </c>
      <c r="O260" s="111">
        <f t="shared" si="63"/>
        <v>0</v>
      </c>
      <c r="P260" s="111">
        <f t="shared" si="64"/>
        <v>0</v>
      </c>
      <c r="Q260" s="111">
        <f t="shared" si="65"/>
        <v>0</v>
      </c>
      <c r="R260" s="111">
        <f t="shared" si="66"/>
        <v>0</v>
      </c>
      <c r="S260" s="111">
        <f t="shared" si="55"/>
        <v>0</v>
      </c>
      <c r="T260" s="111">
        <f t="shared" si="67"/>
        <v>0</v>
      </c>
      <c r="U260" s="111">
        <v>3</v>
      </c>
      <c r="V260" s="115"/>
      <c r="W260" s="125"/>
    </row>
    <row r="261" spans="1:23" s="12" customFormat="1" ht="75" customHeight="1" x14ac:dyDescent="0.2">
      <c r="A261" s="106"/>
      <c r="B261" s="114"/>
      <c r="C261" s="107" t="s">
        <v>103</v>
      </c>
      <c r="D261" s="108" t="s">
        <v>155</v>
      </c>
      <c r="E261" s="109"/>
      <c r="F261" s="110" t="s">
        <v>104</v>
      </c>
      <c r="G261" s="110" t="s">
        <v>104</v>
      </c>
      <c r="H261" s="110" t="s">
        <v>104</v>
      </c>
      <c r="I261" s="111">
        <f t="shared" si="57"/>
        <v>0</v>
      </c>
      <c r="J261" s="111">
        <f t="shared" si="58"/>
        <v>0</v>
      </c>
      <c r="K261" s="111">
        <f t="shared" si="59"/>
        <v>0</v>
      </c>
      <c r="L261" s="111">
        <f t="shared" si="60"/>
        <v>0</v>
      </c>
      <c r="M261" s="111">
        <f t="shared" si="61"/>
        <v>0</v>
      </c>
      <c r="N261" s="111">
        <f t="shared" si="62"/>
        <v>0</v>
      </c>
      <c r="O261" s="111">
        <f t="shared" si="63"/>
        <v>0</v>
      </c>
      <c r="P261" s="111">
        <f t="shared" si="64"/>
        <v>0</v>
      </c>
      <c r="Q261" s="111">
        <f t="shared" si="65"/>
        <v>0</v>
      </c>
      <c r="R261" s="111">
        <f t="shared" si="66"/>
        <v>0</v>
      </c>
      <c r="S261" s="111">
        <f t="shared" si="55"/>
        <v>0</v>
      </c>
      <c r="T261" s="111">
        <f t="shared" si="67"/>
        <v>0</v>
      </c>
      <c r="U261" s="111">
        <v>3</v>
      </c>
      <c r="V261" s="115"/>
      <c r="W261" s="125"/>
    </row>
    <row r="262" spans="1:23" s="12" customFormat="1" ht="75" customHeight="1" x14ac:dyDescent="0.2">
      <c r="A262" s="106"/>
      <c r="B262" s="114"/>
      <c r="C262" s="107" t="s">
        <v>103</v>
      </c>
      <c r="D262" s="108" t="s">
        <v>155</v>
      </c>
      <c r="E262" s="109"/>
      <c r="F262" s="110" t="s">
        <v>104</v>
      </c>
      <c r="G262" s="110" t="s">
        <v>104</v>
      </c>
      <c r="H262" s="110" t="s">
        <v>104</v>
      </c>
      <c r="I262" s="111">
        <f t="shared" si="57"/>
        <v>0</v>
      </c>
      <c r="J262" s="111">
        <f t="shared" si="58"/>
        <v>0</v>
      </c>
      <c r="K262" s="111">
        <f t="shared" si="59"/>
        <v>0</v>
      </c>
      <c r="L262" s="111">
        <f t="shared" si="60"/>
        <v>0</v>
      </c>
      <c r="M262" s="111">
        <f t="shared" si="61"/>
        <v>0</v>
      </c>
      <c r="N262" s="111">
        <f t="shared" si="62"/>
        <v>0</v>
      </c>
      <c r="O262" s="111">
        <f t="shared" si="63"/>
        <v>0</v>
      </c>
      <c r="P262" s="111">
        <f t="shared" si="64"/>
        <v>0</v>
      </c>
      <c r="Q262" s="111">
        <f t="shared" si="65"/>
        <v>0</v>
      </c>
      <c r="R262" s="111">
        <f t="shared" si="66"/>
        <v>0</v>
      </c>
      <c r="S262" s="111">
        <f t="shared" si="55"/>
        <v>0</v>
      </c>
      <c r="T262" s="111">
        <f t="shared" si="67"/>
        <v>0</v>
      </c>
      <c r="U262" s="111">
        <v>3</v>
      </c>
      <c r="V262" s="115"/>
      <c r="W262" s="125"/>
    </row>
    <row r="263" spans="1:23" s="12" customFormat="1" ht="75" customHeight="1" x14ac:dyDescent="0.2">
      <c r="A263" s="106"/>
      <c r="B263" s="114"/>
      <c r="C263" s="107" t="s">
        <v>103</v>
      </c>
      <c r="D263" s="108" t="s">
        <v>155</v>
      </c>
      <c r="E263" s="109"/>
      <c r="F263" s="110" t="s">
        <v>104</v>
      </c>
      <c r="G263" s="110" t="s">
        <v>104</v>
      </c>
      <c r="H263" s="110" t="s">
        <v>104</v>
      </c>
      <c r="I263" s="111">
        <f t="shared" si="57"/>
        <v>0</v>
      </c>
      <c r="J263" s="111">
        <f t="shared" si="58"/>
        <v>0</v>
      </c>
      <c r="K263" s="111">
        <f t="shared" si="59"/>
        <v>0</v>
      </c>
      <c r="L263" s="111">
        <f t="shared" si="60"/>
        <v>0</v>
      </c>
      <c r="M263" s="111">
        <f t="shared" si="61"/>
        <v>0</v>
      </c>
      <c r="N263" s="111">
        <f t="shared" si="62"/>
        <v>0</v>
      </c>
      <c r="O263" s="111">
        <f t="shared" si="63"/>
        <v>0</v>
      </c>
      <c r="P263" s="111">
        <f t="shared" si="64"/>
        <v>0</v>
      </c>
      <c r="Q263" s="111">
        <f t="shared" si="65"/>
        <v>0</v>
      </c>
      <c r="R263" s="111">
        <f t="shared" si="66"/>
        <v>0</v>
      </c>
      <c r="S263" s="111">
        <f t="shared" si="55"/>
        <v>0</v>
      </c>
      <c r="T263" s="111">
        <f t="shared" si="67"/>
        <v>0</v>
      </c>
      <c r="U263" s="111">
        <v>3</v>
      </c>
      <c r="V263" s="115"/>
      <c r="W263" s="125"/>
    </row>
    <row r="264" spans="1:23" s="12" customFormat="1" ht="75" customHeight="1" x14ac:dyDescent="0.2">
      <c r="A264" s="106"/>
      <c r="B264" s="114"/>
      <c r="C264" s="107" t="s">
        <v>103</v>
      </c>
      <c r="D264" s="108" t="s">
        <v>155</v>
      </c>
      <c r="E264" s="109"/>
      <c r="F264" s="110" t="s">
        <v>104</v>
      </c>
      <c r="G264" s="110" t="s">
        <v>104</v>
      </c>
      <c r="H264" s="110" t="s">
        <v>104</v>
      </c>
      <c r="I264" s="111">
        <f t="shared" ref="I264:I327" si="68">COUNTIFS(C264:C264,"=High",F264:F264,"=YES-Fully meets")</f>
        <v>0</v>
      </c>
      <c r="J264" s="111">
        <f t="shared" ref="J264:J327" si="69">COUNTIFS(C264:C264,"=High",F264:F264,"=YES-Partially meets")</f>
        <v>0</v>
      </c>
      <c r="K264" s="111">
        <f t="shared" ref="K264:K327" si="70">COUNTIFS(C264:C264,"=High",F264:F264,"=NO-Does not meet")</f>
        <v>0</v>
      </c>
      <c r="L264" s="111">
        <f t="shared" ref="L264:L327" si="71">COUNTIFS(C264:C264,"=Medium",F264:F264,"=YES-Fully meets")</f>
        <v>0</v>
      </c>
      <c r="M264" s="111">
        <f t="shared" ref="M264:M327" si="72">COUNTIFS(C264:C264,"=Medium",F264:F264,"=YES-Partially meets")</f>
        <v>0</v>
      </c>
      <c r="N264" s="111">
        <f t="shared" ref="N264:N327" si="73">COUNTIFS(C264:C264,"=Medium",F264:F264,"=NO-Does not meet")</f>
        <v>0</v>
      </c>
      <c r="O264" s="111">
        <f t="shared" ref="O264:O327" si="74">COUNTIFS(C264:C264,"=Low",F264:F264,"=YES-Fully meets")</f>
        <v>0</v>
      </c>
      <c r="P264" s="111">
        <f t="shared" ref="P264:P327" si="75">COUNTIFS(C264:C264,"=Low",F264:F264,"=YES-Partially meets")</f>
        <v>0</v>
      </c>
      <c r="Q264" s="111">
        <f t="shared" ref="Q264:Q327" si="76">COUNTIFS(C264:C264,"=Low",F264:F264,"=NO-Does not meet")</f>
        <v>0</v>
      </c>
      <c r="R264" s="111">
        <f t="shared" ref="R264:R327" si="77">+($I264*$I$2)+($J264*$J$2)+(K264*$K$2)+(L264*$L$2)+(M264*$M$2)+(N264*$N$2)+(O264*$O$2)+(P264*$P$2)+(Q264*$Q$2)</f>
        <v>0</v>
      </c>
      <c r="S264" s="111">
        <f t="shared" si="55"/>
        <v>0</v>
      </c>
      <c r="T264" s="111">
        <f t="shared" ref="T264:T327" si="78">+R264*S264</f>
        <v>0</v>
      </c>
      <c r="U264" s="111">
        <v>3</v>
      </c>
      <c r="V264" s="115"/>
      <c r="W264" s="125"/>
    </row>
    <row r="265" spans="1:23" s="12" customFormat="1" ht="75" customHeight="1" x14ac:dyDescent="0.2">
      <c r="A265" s="106"/>
      <c r="B265" s="114"/>
      <c r="C265" s="107" t="s">
        <v>103</v>
      </c>
      <c r="D265" s="108" t="s">
        <v>155</v>
      </c>
      <c r="E265" s="109"/>
      <c r="F265" s="110" t="s">
        <v>104</v>
      </c>
      <c r="G265" s="110" t="s">
        <v>104</v>
      </c>
      <c r="H265" s="110" t="s">
        <v>104</v>
      </c>
      <c r="I265" s="111">
        <f t="shared" si="68"/>
        <v>0</v>
      </c>
      <c r="J265" s="111">
        <f t="shared" si="69"/>
        <v>0</v>
      </c>
      <c r="K265" s="111">
        <f t="shared" si="70"/>
        <v>0</v>
      </c>
      <c r="L265" s="111">
        <f t="shared" si="71"/>
        <v>0</v>
      </c>
      <c r="M265" s="111">
        <f t="shared" si="72"/>
        <v>0</v>
      </c>
      <c r="N265" s="111">
        <f t="shared" si="73"/>
        <v>0</v>
      </c>
      <c r="O265" s="111">
        <f t="shared" si="74"/>
        <v>0</v>
      </c>
      <c r="P265" s="111">
        <f t="shared" si="75"/>
        <v>0</v>
      </c>
      <c r="Q265" s="111">
        <f t="shared" si="76"/>
        <v>0</v>
      </c>
      <c r="R265" s="111">
        <f t="shared" si="77"/>
        <v>0</v>
      </c>
      <c r="S265" s="111">
        <f t="shared" si="55"/>
        <v>0</v>
      </c>
      <c r="T265" s="111">
        <f t="shared" si="78"/>
        <v>0</v>
      </c>
      <c r="U265" s="111">
        <v>3</v>
      </c>
      <c r="V265" s="115"/>
      <c r="W265" s="125"/>
    </row>
    <row r="266" spans="1:23" s="12" customFormat="1" ht="75" customHeight="1" x14ac:dyDescent="0.2">
      <c r="A266" s="106"/>
      <c r="B266" s="114"/>
      <c r="C266" s="107" t="s">
        <v>103</v>
      </c>
      <c r="D266" s="108" t="s">
        <v>155</v>
      </c>
      <c r="E266" s="109"/>
      <c r="F266" s="110" t="s">
        <v>104</v>
      </c>
      <c r="G266" s="110" t="s">
        <v>104</v>
      </c>
      <c r="H266" s="110" t="s">
        <v>104</v>
      </c>
      <c r="I266" s="111">
        <f t="shared" si="68"/>
        <v>0</v>
      </c>
      <c r="J266" s="111">
        <f t="shared" si="69"/>
        <v>0</v>
      </c>
      <c r="K266" s="111">
        <f t="shared" si="70"/>
        <v>0</v>
      </c>
      <c r="L266" s="111">
        <f t="shared" si="71"/>
        <v>0</v>
      </c>
      <c r="M266" s="111">
        <f t="shared" si="72"/>
        <v>0</v>
      </c>
      <c r="N266" s="111">
        <f t="shared" si="73"/>
        <v>0</v>
      </c>
      <c r="O266" s="111">
        <f t="shared" si="74"/>
        <v>0</v>
      </c>
      <c r="P266" s="111">
        <f t="shared" si="75"/>
        <v>0</v>
      </c>
      <c r="Q266" s="111">
        <f t="shared" si="76"/>
        <v>0</v>
      </c>
      <c r="R266" s="111">
        <f t="shared" si="77"/>
        <v>0</v>
      </c>
      <c r="S266" s="111">
        <f t="shared" si="55"/>
        <v>0</v>
      </c>
      <c r="T266" s="111">
        <f t="shared" si="78"/>
        <v>0</v>
      </c>
      <c r="U266" s="111">
        <v>3</v>
      </c>
      <c r="V266" s="115"/>
      <c r="W266" s="125"/>
    </row>
    <row r="267" spans="1:23" s="12" customFormat="1" ht="75" customHeight="1" x14ac:dyDescent="0.2">
      <c r="A267" s="106"/>
      <c r="B267" s="114"/>
      <c r="C267" s="107" t="s">
        <v>103</v>
      </c>
      <c r="D267" s="108" t="s">
        <v>155</v>
      </c>
      <c r="E267" s="109"/>
      <c r="F267" s="110" t="s">
        <v>104</v>
      </c>
      <c r="G267" s="110" t="s">
        <v>104</v>
      </c>
      <c r="H267" s="110" t="s">
        <v>104</v>
      </c>
      <c r="I267" s="111">
        <f t="shared" si="68"/>
        <v>0</v>
      </c>
      <c r="J267" s="111">
        <f t="shared" si="69"/>
        <v>0</v>
      </c>
      <c r="K267" s="111">
        <f t="shared" si="70"/>
        <v>0</v>
      </c>
      <c r="L267" s="111">
        <f t="shared" si="71"/>
        <v>0</v>
      </c>
      <c r="M267" s="111">
        <f t="shared" si="72"/>
        <v>0</v>
      </c>
      <c r="N267" s="111">
        <f t="shared" si="73"/>
        <v>0</v>
      </c>
      <c r="O267" s="111">
        <f t="shared" si="74"/>
        <v>0</v>
      </c>
      <c r="P267" s="111">
        <f t="shared" si="75"/>
        <v>0</v>
      </c>
      <c r="Q267" s="111">
        <f t="shared" si="76"/>
        <v>0</v>
      </c>
      <c r="R267" s="111">
        <f t="shared" si="77"/>
        <v>0</v>
      </c>
      <c r="S267" s="111">
        <f t="shared" si="55"/>
        <v>0</v>
      </c>
      <c r="T267" s="111">
        <f t="shared" si="78"/>
        <v>0</v>
      </c>
      <c r="U267" s="111">
        <v>3</v>
      </c>
      <c r="V267" s="115"/>
      <c r="W267" s="125"/>
    </row>
    <row r="268" spans="1:23" s="12" customFormat="1" ht="75" customHeight="1" x14ac:dyDescent="0.2">
      <c r="A268" s="106"/>
      <c r="B268" s="114"/>
      <c r="C268" s="107" t="s">
        <v>103</v>
      </c>
      <c r="D268" s="108" t="s">
        <v>155</v>
      </c>
      <c r="E268" s="109"/>
      <c r="F268" s="110" t="s">
        <v>104</v>
      </c>
      <c r="G268" s="110" t="s">
        <v>104</v>
      </c>
      <c r="H268" s="110" t="s">
        <v>104</v>
      </c>
      <c r="I268" s="111">
        <f t="shared" si="68"/>
        <v>0</v>
      </c>
      <c r="J268" s="111">
        <f t="shared" si="69"/>
        <v>0</v>
      </c>
      <c r="K268" s="111">
        <f t="shared" si="70"/>
        <v>0</v>
      </c>
      <c r="L268" s="111">
        <f t="shared" si="71"/>
        <v>0</v>
      </c>
      <c r="M268" s="111">
        <f t="shared" si="72"/>
        <v>0</v>
      </c>
      <c r="N268" s="111">
        <f t="shared" si="73"/>
        <v>0</v>
      </c>
      <c r="O268" s="111">
        <f t="shared" si="74"/>
        <v>0</v>
      </c>
      <c r="P268" s="111">
        <f t="shared" si="75"/>
        <v>0</v>
      </c>
      <c r="Q268" s="111">
        <f t="shared" si="76"/>
        <v>0</v>
      </c>
      <c r="R268" s="111">
        <f t="shared" si="77"/>
        <v>0</v>
      </c>
      <c r="S268" s="111">
        <f t="shared" si="55"/>
        <v>0</v>
      </c>
      <c r="T268" s="111">
        <f t="shared" si="78"/>
        <v>0</v>
      </c>
      <c r="U268" s="111">
        <v>3</v>
      </c>
      <c r="V268" s="115"/>
      <c r="W268" s="125"/>
    </row>
    <row r="269" spans="1:23" s="12" customFormat="1" ht="75" customHeight="1" x14ac:dyDescent="0.2">
      <c r="A269" s="106"/>
      <c r="B269" s="114"/>
      <c r="C269" s="107" t="s">
        <v>103</v>
      </c>
      <c r="D269" s="108" t="s">
        <v>155</v>
      </c>
      <c r="E269" s="109"/>
      <c r="F269" s="110" t="s">
        <v>104</v>
      </c>
      <c r="G269" s="110" t="s">
        <v>104</v>
      </c>
      <c r="H269" s="110" t="s">
        <v>104</v>
      </c>
      <c r="I269" s="111">
        <f t="shared" si="68"/>
        <v>0</v>
      </c>
      <c r="J269" s="111">
        <f t="shared" si="69"/>
        <v>0</v>
      </c>
      <c r="K269" s="111">
        <f t="shared" si="70"/>
        <v>0</v>
      </c>
      <c r="L269" s="111">
        <f t="shared" si="71"/>
        <v>0</v>
      </c>
      <c r="M269" s="111">
        <f t="shared" si="72"/>
        <v>0</v>
      </c>
      <c r="N269" s="111">
        <f t="shared" si="73"/>
        <v>0</v>
      </c>
      <c r="O269" s="111">
        <f t="shared" si="74"/>
        <v>0</v>
      </c>
      <c r="P269" s="111">
        <f t="shared" si="75"/>
        <v>0</v>
      </c>
      <c r="Q269" s="111">
        <f t="shared" si="76"/>
        <v>0</v>
      </c>
      <c r="R269" s="111">
        <f t="shared" si="77"/>
        <v>0</v>
      </c>
      <c r="S269" s="111">
        <f t="shared" si="55"/>
        <v>0</v>
      </c>
      <c r="T269" s="111">
        <f t="shared" si="78"/>
        <v>0</v>
      </c>
      <c r="U269" s="111">
        <v>3</v>
      </c>
      <c r="V269" s="115"/>
      <c r="W269" s="125"/>
    </row>
    <row r="270" spans="1:23" s="12" customFormat="1" ht="75" customHeight="1" x14ac:dyDescent="0.2">
      <c r="A270" s="106"/>
      <c r="B270" s="114"/>
      <c r="C270" s="107" t="s">
        <v>103</v>
      </c>
      <c r="D270" s="108" t="s">
        <v>155</v>
      </c>
      <c r="E270" s="109"/>
      <c r="F270" s="110" t="s">
        <v>104</v>
      </c>
      <c r="G270" s="110" t="s">
        <v>104</v>
      </c>
      <c r="H270" s="110" t="s">
        <v>104</v>
      </c>
      <c r="I270" s="111">
        <f t="shared" si="68"/>
        <v>0</v>
      </c>
      <c r="J270" s="111">
        <f t="shared" si="69"/>
        <v>0</v>
      </c>
      <c r="K270" s="111">
        <f t="shared" si="70"/>
        <v>0</v>
      </c>
      <c r="L270" s="111">
        <f t="shared" si="71"/>
        <v>0</v>
      </c>
      <c r="M270" s="111">
        <f t="shared" si="72"/>
        <v>0</v>
      </c>
      <c r="N270" s="111">
        <f t="shared" si="73"/>
        <v>0</v>
      </c>
      <c r="O270" s="111">
        <f t="shared" si="74"/>
        <v>0</v>
      </c>
      <c r="P270" s="111">
        <f t="shared" si="75"/>
        <v>0</v>
      </c>
      <c r="Q270" s="111">
        <f t="shared" si="76"/>
        <v>0</v>
      </c>
      <c r="R270" s="111">
        <f t="shared" si="77"/>
        <v>0</v>
      </c>
      <c r="S270" s="111">
        <f t="shared" si="55"/>
        <v>0</v>
      </c>
      <c r="T270" s="111">
        <f t="shared" si="78"/>
        <v>0</v>
      </c>
      <c r="U270" s="111">
        <v>3</v>
      </c>
      <c r="V270" s="115"/>
      <c r="W270" s="125"/>
    </row>
    <row r="271" spans="1:23" s="12" customFormat="1" ht="75" customHeight="1" x14ac:dyDescent="0.2">
      <c r="A271" s="106"/>
      <c r="B271" s="114"/>
      <c r="C271" s="107" t="s">
        <v>103</v>
      </c>
      <c r="D271" s="108" t="s">
        <v>155</v>
      </c>
      <c r="E271" s="109"/>
      <c r="F271" s="110" t="s">
        <v>104</v>
      </c>
      <c r="G271" s="110" t="s">
        <v>104</v>
      </c>
      <c r="H271" s="110" t="s">
        <v>104</v>
      </c>
      <c r="I271" s="111">
        <f t="shared" si="68"/>
        <v>0</v>
      </c>
      <c r="J271" s="111">
        <f t="shared" si="69"/>
        <v>0</v>
      </c>
      <c r="K271" s="111">
        <f t="shared" si="70"/>
        <v>0</v>
      </c>
      <c r="L271" s="111">
        <f t="shared" si="71"/>
        <v>0</v>
      </c>
      <c r="M271" s="111">
        <f t="shared" si="72"/>
        <v>0</v>
      </c>
      <c r="N271" s="111">
        <f t="shared" si="73"/>
        <v>0</v>
      </c>
      <c r="O271" s="111">
        <f t="shared" si="74"/>
        <v>0</v>
      </c>
      <c r="P271" s="111">
        <f t="shared" si="75"/>
        <v>0</v>
      </c>
      <c r="Q271" s="111">
        <f t="shared" si="76"/>
        <v>0</v>
      </c>
      <c r="R271" s="111">
        <f t="shared" si="77"/>
        <v>0</v>
      </c>
      <c r="S271" s="111">
        <f t="shared" si="55"/>
        <v>0</v>
      </c>
      <c r="T271" s="111">
        <f t="shared" si="78"/>
        <v>0</v>
      </c>
      <c r="U271" s="111">
        <v>3</v>
      </c>
      <c r="V271" s="115"/>
      <c r="W271" s="125"/>
    </row>
    <row r="272" spans="1:23" s="12" customFormat="1" ht="75" customHeight="1" x14ac:dyDescent="0.2">
      <c r="A272" s="106"/>
      <c r="B272" s="114"/>
      <c r="C272" s="107" t="s">
        <v>103</v>
      </c>
      <c r="D272" s="108" t="s">
        <v>155</v>
      </c>
      <c r="E272" s="109"/>
      <c r="F272" s="110" t="s">
        <v>104</v>
      </c>
      <c r="G272" s="110" t="s">
        <v>104</v>
      </c>
      <c r="H272" s="110" t="s">
        <v>104</v>
      </c>
      <c r="I272" s="111">
        <f t="shared" si="68"/>
        <v>0</v>
      </c>
      <c r="J272" s="111">
        <f t="shared" si="69"/>
        <v>0</v>
      </c>
      <c r="K272" s="111">
        <f t="shared" si="70"/>
        <v>0</v>
      </c>
      <c r="L272" s="111">
        <f t="shared" si="71"/>
        <v>0</v>
      </c>
      <c r="M272" s="111">
        <f t="shared" si="72"/>
        <v>0</v>
      </c>
      <c r="N272" s="111">
        <f t="shared" si="73"/>
        <v>0</v>
      </c>
      <c r="O272" s="111">
        <f t="shared" si="74"/>
        <v>0</v>
      </c>
      <c r="P272" s="111">
        <f t="shared" si="75"/>
        <v>0</v>
      </c>
      <c r="Q272" s="111">
        <f t="shared" si="76"/>
        <v>0</v>
      </c>
      <c r="R272" s="111">
        <f t="shared" si="77"/>
        <v>0</v>
      </c>
      <c r="S272" s="111">
        <f t="shared" si="55"/>
        <v>0</v>
      </c>
      <c r="T272" s="111">
        <f t="shared" si="78"/>
        <v>0</v>
      </c>
      <c r="U272" s="111">
        <v>3</v>
      </c>
      <c r="V272" s="115"/>
      <c r="W272" s="125"/>
    </row>
    <row r="273" spans="1:23" s="12" customFormat="1" ht="75" customHeight="1" x14ac:dyDescent="0.2">
      <c r="A273" s="106"/>
      <c r="B273" s="114"/>
      <c r="C273" s="107" t="s">
        <v>103</v>
      </c>
      <c r="D273" s="108" t="s">
        <v>155</v>
      </c>
      <c r="E273" s="109"/>
      <c r="F273" s="110" t="s">
        <v>104</v>
      </c>
      <c r="G273" s="110" t="s">
        <v>104</v>
      </c>
      <c r="H273" s="110" t="s">
        <v>104</v>
      </c>
      <c r="I273" s="111">
        <f t="shared" si="68"/>
        <v>0</v>
      </c>
      <c r="J273" s="111">
        <f t="shared" si="69"/>
        <v>0</v>
      </c>
      <c r="K273" s="111">
        <f t="shared" si="70"/>
        <v>0</v>
      </c>
      <c r="L273" s="111">
        <f t="shared" si="71"/>
        <v>0</v>
      </c>
      <c r="M273" s="111">
        <f t="shared" si="72"/>
        <v>0</v>
      </c>
      <c r="N273" s="111">
        <f t="shared" si="73"/>
        <v>0</v>
      </c>
      <c r="O273" s="111">
        <f t="shared" si="74"/>
        <v>0</v>
      </c>
      <c r="P273" s="111">
        <f t="shared" si="75"/>
        <v>0</v>
      </c>
      <c r="Q273" s="111">
        <f t="shared" si="76"/>
        <v>0</v>
      </c>
      <c r="R273" s="111">
        <f t="shared" si="77"/>
        <v>0</v>
      </c>
      <c r="S273" s="111">
        <f t="shared" si="55"/>
        <v>0</v>
      </c>
      <c r="T273" s="111">
        <f t="shared" si="78"/>
        <v>0</v>
      </c>
      <c r="U273" s="111">
        <v>3</v>
      </c>
      <c r="V273" s="115"/>
      <c r="W273" s="125"/>
    </row>
    <row r="274" spans="1:23" s="12" customFormat="1" ht="75" customHeight="1" x14ac:dyDescent="0.2">
      <c r="A274" s="106"/>
      <c r="B274" s="114"/>
      <c r="C274" s="107" t="s">
        <v>103</v>
      </c>
      <c r="D274" s="108" t="s">
        <v>155</v>
      </c>
      <c r="E274" s="109"/>
      <c r="F274" s="110" t="s">
        <v>104</v>
      </c>
      <c r="G274" s="110" t="s">
        <v>104</v>
      </c>
      <c r="H274" s="110" t="s">
        <v>104</v>
      </c>
      <c r="I274" s="111">
        <f t="shared" si="68"/>
        <v>0</v>
      </c>
      <c r="J274" s="111">
        <f t="shared" si="69"/>
        <v>0</v>
      </c>
      <c r="K274" s="111">
        <f t="shared" si="70"/>
        <v>0</v>
      </c>
      <c r="L274" s="111">
        <f t="shared" si="71"/>
        <v>0</v>
      </c>
      <c r="M274" s="111">
        <f t="shared" si="72"/>
        <v>0</v>
      </c>
      <c r="N274" s="111">
        <f t="shared" si="73"/>
        <v>0</v>
      </c>
      <c r="O274" s="111">
        <f t="shared" si="74"/>
        <v>0</v>
      </c>
      <c r="P274" s="111">
        <f t="shared" si="75"/>
        <v>0</v>
      </c>
      <c r="Q274" s="111">
        <f t="shared" si="76"/>
        <v>0</v>
      </c>
      <c r="R274" s="111">
        <f t="shared" si="77"/>
        <v>0</v>
      </c>
      <c r="S274" s="111">
        <f t="shared" si="55"/>
        <v>0</v>
      </c>
      <c r="T274" s="111">
        <f t="shared" si="78"/>
        <v>0</v>
      </c>
      <c r="U274" s="111">
        <v>3</v>
      </c>
      <c r="V274" s="115"/>
      <c r="W274" s="125"/>
    </row>
    <row r="275" spans="1:23" s="12" customFormat="1" ht="75" customHeight="1" x14ac:dyDescent="0.2">
      <c r="A275" s="106"/>
      <c r="B275" s="114"/>
      <c r="C275" s="107" t="s">
        <v>103</v>
      </c>
      <c r="D275" s="108" t="s">
        <v>155</v>
      </c>
      <c r="E275" s="109"/>
      <c r="F275" s="110" t="s">
        <v>104</v>
      </c>
      <c r="G275" s="110" t="s">
        <v>104</v>
      </c>
      <c r="H275" s="110" t="s">
        <v>104</v>
      </c>
      <c r="I275" s="111">
        <f t="shared" si="68"/>
        <v>0</v>
      </c>
      <c r="J275" s="111">
        <f t="shared" si="69"/>
        <v>0</v>
      </c>
      <c r="K275" s="111">
        <f t="shared" si="70"/>
        <v>0</v>
      </c>
      <c r="L275" s="111">
        <f t="shared" si="71"/>
        <v>0</v>
      </c>
      <c r="M275" s="111">
        <f t="shared" si="72"/>
        <v>0</v>
      </c>
      <c r="N275" s="111">
        <f t="shared" si="73"/>
        <v>0</v>
      </c>
      <c r="O275" s="111">
        <f t="shared" si="74"/>
        <v>0</v>
      </c>
      <c r="P275" s="111">
        <f t="shared" si="75"/>
        <v>0</v>
      </c>
      <c r="Q275" s="111">
        <f t="shared" si="76"/>
        <v>0</v>
      </c>
      <c r="R275" s="111">
        <f t="shared" si="77"/>
        <v>0</v>
      </c>
      <c r="S275" s="111">
        <f t="shared" si="55"/>
        <v>0</v>
      </c>
      <c r="T275" s="111">
        <f t="shared" si="78"/>
        <v>0</v>
      </c>
      <c r="U275" s="111">
        <v>3</v>
      </c>
      <c r="V275" s="115"/>
      <c r="W275" s="125"/>
    </row>
    <row r="276" spans="1:23" s="12" customFormat="1" ht="75" customHeight="1" x14ac:dyDescent="0.2">
      <c r="A276" s="106"/>
      <c r="B276" s="114"/>
      <c r="C276" s="107" t="s">
        <v>103</v>
      </c>
      <c r="D276" s="108" t="s">
        <v>155</v>
      </c>
      <c r="E276" s="109"/>
      <c r="F276" s="110" t="s">
        <v>104</v>
      </c>
      <c r="G276" s="110" t="s">
        <v>104</v>
      </c>
      <c r="H276" s="110" t="s">
        <v>104</v>
      </c>
      <c r="I276" s="111">
        <f t="shared" si="68"/>
        <v>0</v>
      </c>
      <c r="J276" s="111">
        <f t="shared" si="69"/>
        <v>0</v>
      </c>
      <c r="K276" s="111">
        <f t="shared" si="70"/>
        <v>0</v>
      </c>
      <c r="L276" s="111">
        <f t="shared" si="71"/>
        <v>0</v>
      </c>
      <c r="M276" s="111">
        <f t="shared" si="72"/>
        <v>0</v>
      </c>
      <c r="N276" s="111">
        <f t="shared" si="73"/>
        <v>0</v>
      </c>
      <c r="O276" s="111">
        <f t="shared" si="74"/>
        <v>0</v>
      </c>
      <c r="P276" s="111">
        <f t="shared" si="75"/>
        <v>0</v>
      </c>
      <c r="Q276" s="111">
        <f t="shared" si="76"/>
        <v>0</v>
      </c>
      <c r="R276" s="111">
        <f t="shared" si="77"/>
        <v>0</v>
      </c>
      <c r="S276" s="111">
        <f t="shared" si="55"/>
        <v>0</v>
      </c>
      <c r="T276" s="111">
        <f t="shared" si="78"/>
        <v>0</v>
      </c>
      <c r="U276" s="111">
        <v>3</v>
      </c>
      <c r="V276" s="115"/>
      <c r="W276" s="125"/>
    </row>
    <row r="277" spans="1:23" s="12" customFormat="1" ht="75" customHeight="1" x14ac:dyDescent="0.2">
      <c r="A277" s="106"/>
      <c r="B277" s="114"/>
      <c r="C277" s="107" t="s">
        <v>103</v>
      </c>
      <c r="D277" s="108" t="s">
        <v>155</v>
      </c>
      <c r="E277" s="109"/>
      <c r="F277" s="110" t="s">
        <v>104</v>
      </c>
      <c r="G277" s="110" t="s">
        <v>104</v>
      </c>
      <c r="H277" s="110" t="s">
        <v>104</v>
      </c>
      <c r="I277" s="111">
        <f t="shared" si="68"/>
        <v>0</v>
      </c>
      <c r="J277" s="111">
        <f t="shared" si="69"/>
        <v>0</v>
      </c>
      <c r="K277" s="111">
        <f t="shared" si="70"/>
        <v>0</v>
      </c>
      <c r="L277" s="111">
        <f t="shared" si="71"/>
        <v>0</v>
      </c>
      <c r="M277" s="111">
        <f t="shared" si="72"/>
        <v>0</v>
      </c>
      <c r="N277" s="111">
        <f t="shared" si="73"/>
        <v>0</v>
      </c>
      <c r="O277" s="111">
        <f t="shared" si="74"/>
        <v>0</v>
      </c>
      <c r="P277" s="111">
        <f t="shared" si="75"/>
        <v>0</v>
      </c>
      <c r="Q277" s="111">
        <f t="shared" si="76"/>
        <v>0</v>
      </c>
      <c r="R277" s="111">
        <f t="shared" si="77"/>
        <v>0</v>
      </c>
      <c r="S277" s="111">
        <f t="shared" si="55"/>
        <v>0</v>
      </c>
      <c r="T277" s="111">
        <f t="shared" si="78"/>
        <v>0</v>
      </c>
      <c r="U277" s="111">
        <v>3</v>
      </c>
      <c r="V277" s="115"/>
      <c r="W277" s="125"/>
    </row>
    <row r="278" spans="1:23" s="12" customFormat="1" ht="75" customHeight="1" x14ac:dyDescent="0.2">
      <c r="A278" s="106"/>
      <c r="B278" s="114"/>
      <c r="C278" s="107" t="s">
        <v>103</v>
      </c>
      <c r="D278" s="108" t="s">
        <v>155</v>
      </c>
      <c r="E278" s="109"/>
      <c r="F278" s="110" t="s">
        <v>104</v>
      </c>
      <c r="G278" s="110" t="s">
        <v>104</v>
      </c>
      <c r="H278" s="110" t="s">
        <v>104</v>
      </c>
      <c r="I278" s="111">
        <f t="shared" si="68"/>
        <v>0</v>
      </c>
      <c r="J278" s="111">
        <f t="shared" si="69"/>
        <v>0</v>
      </c>
      <c r="K278" s="111">
        <f t="shared" si="70"/>
        <v>0</v>
      </c>
      <c r="L278" s="111">
        <f t="shared" si="71"/>
        <v>0</v>
      </c>
      <c r="M278" s="111">
        <f t="shared" si="72"/>
        <v>0</v>
      </c>
      <c r="N278" s="111">
        <f t="shared" si="73"/>
        <v>0</v>
      </c>
      <c r="O278" s="111">
        <f t="shared" si="74"/>
        <v>0</v>
      </c>
      <c r="P278" s="111">
        <f t="shared" si="75"/>
        <v>0</v>
      </c>
      <c r="Q278" s="111">
        <f t="shared" si="76"/>
        <v>0</v>
      </c>
      <c r="R278" s="111">
        <f t="shared" si="77"/>
        <v>0</v>
      </c>
      <c r="S278" s="111">
        <f t="shared" si="55"/>
        <v>0</v>
      </c>
      <c r="T278" s="111">
        <f t="shared" si="78"/>
        <v>0</v>
      </c>
      <c r="U278" s="111">
        <v>3</v>
      </c>
      <c r="V278" s="115"/>
      <c r="W278" s="125"/>
    </row>
    <row r="279" spans="1:23" s="12" customFormat="1" ht="75" customHeight="1" x14ac:dyDescent="0.2">
      <c r="A279" s="106"/>
      <c r="B279" s="114"/>
      <c r="C279" s="107" t="s">
        <v>103</v>
      </c>
      <c r="D279" s="108" t="s">
        <v>155</v>
      </c>
      <c r="E279" s="109"/>
      <c r="F279" s="110" t="s">
        <v>104</v>
      </c>
      <c r="G279" s="110" t="s">
        <v>104</v>
      </c>
      <c r="H279" s="110" t="s">
        <v>104</v>
      </c>
      <c r="I279" s="111">
        <f t="shared" si="68"/>
        <v>0</v>
      </c>
      <c r="J279" s="111">
        <f t="shared" si="69"/>
        <v>0</v>
      </c>
      <c r="K279" s="111">
        <f t="shared" si="70"/>
        <v>0</v>
      </c>
      <c r="L279" s="111">
        <f t="shared" si="71"/>
        <v>0</v>
      </c>
      <c r="M279" s="111">
        <f t="shared" si="72"/>
        <v>0</v>
      </c>
      <c r="N279" s="111">
        <f t="shared" si="73"/>
        <v>0</v>
      </c>
      <c r="O279" s="111">
        <f t="shared" si="74"/>
        <v>0</v>
      </c>
      <c r="P279" s="111">
        <f t="shared" si="75"/>
        <v>0</v>
      </c>
      <c r="Q279" s="111">
        <f t="shared" si="76"/>
        <v>0</v>
      </c>
      <c r="R279" s="111">
        <f t="shared" si="77"/>
        <v>0</v>
      </c>
      <c r="S279" s="111">
        <f t="shared" si="55"/>
        <v>0</v>
      </c>
      <c r="T279" s="111">
        <f t="shared" si="78"/>
        <v>0</v>
      </c>
      <c r="U279" s="111">
        <v>3</v>
      </c>
      <c r="V279" s="115"/>
      <c r="W279" s="125"/>
    </row>
    <row r="280" spans="1:23" s="12" customFormat="1" ht="75" customHeight="1" x14ac:dyDescent="0.2">
      <c r="A280" s="106"/>
      <c r="B280" s="114"/>
      <c r="C280" s="107" t="s">
        <v>103</v>
      </c>
      <c r="D280" s="108" t="s">
        <v>155</v>
      </c>
      <c r="E280" s="109"/>
      <c r="F280" s="110" t="s">
        <v>104</v>
      </c>
      <c r="G280" s="110" t="s">
        <v>104</v>
      </c>
      <c r="H280" s="110" t="s">
        <v>104</v>
      </c>
      <c r="I280" s="111">
        <f t="shared" si="68"/>
        <v>0</v>
      </c>
      <c r="J280" s="111">
        <f t="shared" si="69"/>
        <v>0</v>
      </c>
      <c r="K280" s="111">
        <f t="shared" si="70"/>
        <v>0</v>
      </c>
      <c r="L280" s="111">
        <f t="shared" si="71"/>
        <v>0</v>
      </c>
      <c r="M280" s="111">
        <f t="shared" si="72"/>
        <v>0</v>
      </c>
      <c r="N280" s="111">
        <f t="shared" si="73"/>
        <v>0</v>
      </c>
      <c r="O280" s="111">
        <f t="shared" si="74"/>
        <v>0</v>
      </c>
      <c r="P280" s="111">
        <f t="shared" si="75"/>
        <v>0</v>
      </c>
      <c r="Q280" s="111">
        <f t="shared" si="76"/>
        <v>0</v>
      </c>
      <c r="R280" s="111">
        <f t="shared" si="77"/>
        <v>0</v>
      </c>
      <c r="S280" s="111">
        <f t="shared" si="55"/>
        <v>0</v>
      </c>
      <c r="T280" s="111">
        <f t="shared" si="78"/>
        <v>0</v>
      </c>
      <c r="U280" s="111">
        <v>3</v>
      </c>
      <c r="V280" s="115"/>
      <c r="W280" s="125"/>
    </row>
    <row r="281" spans="1:23" s="12" customFormat="1" ht="75" customHeight="1" x14ac:dyDescent="0.2">
      <c r="A281" s="106"/>
      <c r="B281" s="114"/>
      <c r="C281" s="107" t="s">
        <v>103</v>
      </c>
      <c r="D281" s="108" t="s">
        <v>155</v>
      </c>
      <c r="E281" s="109"/>
      <c r="F281" s="110" t="s">
        <v>104</v>
      </c>
      <c r="G281" s="110" t="s">
        <v>104</v>
      </c>
      <c r="H281" s="110" t="s">
        <v>104</v>
      </c>
      <c r="I281" s="111">
        <f t="shared" si="68"/>
        <v>0</v>
      </c>
      <c r="J281" s="111">
        <f t="shared" si="69"/>
        <v>0</v>
      </c>
      <c r="K281" s="111">
        <f t="shared" si="70"/>
        <v>0</v>
      </c>
      <c r="L281" s="111">
        <f t="shared" si="71"/>
        <v>0</v>
      </c>
      <c r="M281" s="111">
        <f t="shared" si="72"/>
        <v>0</v>
      </c>
      <c r="N281" s="111">
        <f t="shared" si="73"/>
        <v>0</v>
      </c>
      <c r="O281" s="111">
        <f t="shared" si="74"/>
        <v>0</v>
      </c>
      <c r="P281" s="111">
        <f t="shared" si="75"/>
        <v>0</v>
      </c>
      <c r="Q281" s="111">
        <f t="shared" si="76"/>
        <v>0</v>
      </c>
      <c r="R281" s="111">
        <f t="shared" si="77"/>
        <v>0</v>
      </c>
      <c r="S281" s="111">
        <f t="shared" si="55"/>
        <v>0</v>
      </c>
      <c r="T281" s="111">
        <f t="shared" si="78"/>
        <v>0</v>
      </c>
      <c r="U281" s="111">
        <v>3</v>
      </c>
      <c r="V281" s="115"/>
      <c r="W281" s="125"/>
    </row>
    <row r="282" spans="1:23" s="12" customFormat="1" ht="75" customHeight="1" x14ac:dyDescent="0.2">
      <c r="A282" s="106"/>
      <c r="B282" s="114"/>
      <c r="C282" s="107" t="s">
        <v>103</v>
      </c>
      <c r="D282" s="108" t="s">
        <v>155</v>
      </c>
      <c r="E282" s="109"/>
      <c r="F282" s="110" t="s">
        <v>104</v>
      </c>
      <c r="G282" s="110" t="s">
        <v>104</v>
      </c>
      <c r="H282" s="110" t="s">
        <v>104</v>
      </c>
      <c r="I282" s="111">
        <f t="shared" si="68"/>
        <v>0</v>
      </c>
      <c r="J282" s="111">
        <f t="shared" si="69"/>
        <v>0</v>
      </c>
      <c r="K282" s="111">
        <f t="shared" si="70"/>
        <v>0</v>
      </c>
      <c r="L282" s="111">
        <f t="shared" si="71"/>
        <v>0</v>
      </c>
      <c r="M282" s="111">
        <f t="shared" si="72"/>
        <v>0</v>
      </c>
      <c r="N282" s="111">
        <f t="shared" si="73"/>
        <v>0</v>
      </c>
      <c r="O282" s="111">
        <f t="shared" si="74"/>
        <v>0</v>
      </c>
      <c r="P282" s="111">
        <f t="shared" si="75"/>
        <v>0</v>
      </c>
      <c r="Q282" s="111">
        <f t="shared" si="76"/>
        <v>0</v>
      </c>
      <c r="R282" s="111">
        <f t="shared" si="77"/>
        <v>0</v>
      </c>
      <c r="S282" s="111">
        <f t="shared" si="55"/>
        <v>0</v>
      </c>
      <c r="T282" s="111">
        <f t="shared" si="78"/>
        <v>0</v>
      </c>
      <c r="U282" s="111">
        <v>3</v>
      </c>
      <c r="V282" s="115"/>
      <c r="W282" s="125"/>
    </row>
    <row r="283" spans="1:23" s="12" customFormat="1" ht="75" customHeight="1" x14ac:dyDescent="0.2">
      <c r="A283" s="106"/>
      <c r="B283" s="114"/>
      <c r="C283" s="107" t="s">
        <v>103</v>
      </c>
      <c r="D283" s="108" t="s">
        <v>155</v>
      </c>
      <c r="E283" s="109"/>
      <c r="F283" s="110" t="s">
        <v>104</v>
      </c>
      <c r="G283" s="110" t="s">
        <v>104</v>
      </c>
      <c r="H283" s="110" t="s">
        <v>104</v>
      </c>
      <c r="I283" s="111">
        <f t="shared" si="68"/>
        <v>0</v>
      </c>
      <c r="J283" s="111">
        <f t="shared" si="69"/>
        <v>0</v>
      </c>
      <c r="K283" s="111">
        <f t="shared" si="70"/>
        <v>0</v>
      </c>
      <c r="L283" s="111">
        <f t="shared" si="71"/>
        <v>0</v>
      </c>
      <c r="M283" s="111">
        <f t="shared" si="72"/>
        <v>0</v>
      </c>
      <c r="N283" s="111">
        <f t="shared" si="73"/>
        <v>0</v>
      </c>
      <c r="O283" s="111">
        <f t="shared" si="74"/>
        <v>0</v>
      </c>
      <c r="P283" s="111">
        <f t="shared" si="75"/>
        <v>0</v>
      </c>
      <c r="Q283" s="111">
        <f t="shared" si="76"/>
        <v>0</v>
      </c>
      <c r="R283" s="111">
        <f t="shared" si="77"/>
        <v>0</v>
      </c>
      <c r="S283" s="111">
        <f t="shared" si="55"/>
        <v>0</v>
      </c>
      <c r="T283" s="111">
        <f t="shared" si="78"/>
        <v>0</v>
      </c>
      <c r="U283" s="111">
        <v>3</v>
      </c>
      <c r="V283" s="115"/>
      <c r="W283" s="125"/>
    </row>
    <row r="284" spans="1:23" s="12" customFormat="1" ht="75" customHeight="1" x14ac:dyDescent="0.2">
      <c r="A284" s="106"/>
      <c r="B284" s="114"/>
      <c r="C284" s="107" t="s">
        <v>103</v>
      </c>
      <c r="D284" s="108" t="s">
        <v>155</v>
      </c>
      <c r="E284" s="109"/>
      <c r="F284" s="110" t="s">
        <v>104</v>
      </c>
      <c r="G284" s="110" t="s">
        <v>104</v>
      </c>
      <c r="H284" s="110" t="s">
        <v>104</v>
      </c>
      <c r="I284" s="111">
        <f t="shared" si="68"/>
        <v>0</v>
      </c>
      <c r="J284" s="111">
        <f t="shared" si="69"/>
        <v>0</v>
      </c>
      <c r="K284" s="111">
        <f t="shared" si="70"/>
        <v>0</v>
      </c>
      <c r="L284" s="111">
        <f t="shared" si="71"/>
        <v>0</v>
      </c>
      <c r="M284" s="111">
        <f t="shared" si="72"/>
        <v>0</v>
      </c>
      <c r="N284" s="111">
        <f t="shared" si="73"/>
        <v>0</v>
      </c>
      <c r="O284" s="111">
        <f t="shared" si="74"/>
        <v>0</v>
      </c>
      <c r="P284" s="111">
        <f t="shared" si="75"/>
        <v>0</v>
      </c>
      <c r="Q284" s="111">
        <f t="shared" si="76"/>
        <v>0</v>
      </c>
      <c r="R284" s="111">
        <f t="shared" si="77"/>
        <v>0</v>
      </c>
      <c r="S284" s="111">
        <f t="shared" si="55"/>
        <v>0</v>
      </c>
      <c r="T284" s="111">
        <f t="shared" si="78"/>
        <v>0</v>
      </c>
      <c r="U284" s="111">
        <v>3</v>
      </c>
      <c r="V284" s="115"/>
      <c r="W284" s="125"/>
    </row>
    <row r="285" spans="1:23" s="12" customFormat="1" ht="75" customHeight="1" x14ac:dyDescent="0.2">
      <c r="A285" s="106"/>
      <c r="B285" s="114"/>
      <c r="C285" s="107" t="s">
        <v>103</v>
      </c>
      <c r="D285" s="108" t="s">
        <v>155</v>
      </c>
      <c r="E285" s="109"/>
      <c r="F285" s="110" t="s">
        <v>104</v>
      </c>
      <c r="G285" s="110" t="s">
        <v>104</v>
      </c>
      <c r="H285" s="110" t="s">
        <v>104</v>
      </c>
      <c r="I285" s="111">
        <f t="shared" si="68"/>
        <v>0</v>
      </c>
      <c r="J285" s="111">
        <f t="shared" si="69"/>
        <v>0</v>
      </c>
      <c r="K285" s="111">
        <f t="shared" si="70"/>
        <v>0</v>
      </c>
      <c r="L285" s="111">
        <f t="shared" si="71"/>
        <v>0</v>
      </c>
      <c r="M285" s="111">
        <f t="shared" si="72"/>
        <v>0</v>
      </c>
      <c r="N285" s="111">
        <f t="shared" si="73"/>
        <v>0</v>
      </c>
      <c r="O285" s="111">
        <f t="shared" si="74"/>
        <v>0</v>
      </c>
      <c r="P285" s="111">
        <f t="shared" si="75"/>
        <v>0</v>
      </c>
      <c r="Q285" s="111">
        <f t="shared" si="76"/>
        <v>0</v>
      </c>
      <c r="R285" s="111">
        <f t="shared" si="77"/>
        <v>0</v>
      </c>
      <c r="S285" s="111">
        <f t="shared" si="55"/>
        <v>0</v>
      </c>
      <c r="T285" s="111">
        <f t="shared" si="78"/>
        <v>0</v>
      </c>
      <c r="U285" s="111">
        <v>3</v>
      </c>
      <c r="V285" s="115"/>
      <c r="W285" s="125"/>
    </row>
    <row r="286" spans="1:23" s="12" customFormat="1" ht="75" customHeight="1" x14ac:dyDescent="0.2">
      <c r="A286" s="106"/>
      <c r="B286" s="114"/>
      <c r="C286" s="107" t="s">
        <v>103</v>
      </c>
      <c r="D286" s="108" t="s">
        <v>155</v>
      </c>
      <c r="E286" s="109"/>
      <c r="F286" s="110" t="s">
        <v>104</v>
      </c>
      <c r="G286" s="110" t="s">
        <v>104</v>
      </c>
      <c r="H286" s="110" t="s">
        <v>104</v>
      </c>
      <c r="I286" s="111">
        <f t="shared" si="68"/>
        <v>0</v>
      </c>
      <c r="J286" s="111">
        <f t="shared" si="69"/>
        <v>0</v>
      </c>
      <c r="K286" s="111">
        <f t="shared" si="70"/>
        <v>0</v>
      </c>
      <c r="L286" s="111">
        <f t="shared" si="71"/>
        <v>0</v>
      </c>
      <c r="M286" s="111">
        <f t="shared" si="72"/>
        <v>0</v>
      </c>
      <c r="N286" s="111">
        <f t="shared" si="73"/>
        <v>0</v>
      </c>
      <c r="O286" s="111">
        <f t="shared" si="74"/>
        <v>0</v>
      </c>
      <c r="P286" s="111">
        <f t="shared" si="75"/>
        <v>0</v>
      </c>
      <c r="Q286" s="111">
        <f t="shared" si="76"/>
        <v>0</v>
      </c>
      <c r="R286" s="111">
        <f t="shared" si="77"/>
        <v>0</v>
      </c>
      <c r="S286" s="111">
        <f t="shared" si="55"/>
        <v>0</v>
      </c>
      <c r="T286" s="111">
        <f t="shared" si="78"/>
        <v>0</v>
      </c>
      <c r="U286" s="111">
        <v>3</v>
      </c>
      <c r="V286" s="115"/>
      <c r="W286" s="125"/>
    </row>
    <row r="287" spans="1:23" s="12" customFormat="1" ht="75" customHeight="1" x14ac:dyDescent="0.2">
      <c r="A287" s="106"/>
      <c r="B287" s="114"/>
      <c r="C287" s="107" t="s">
        <v>103</v>
      </c>
      <c r="D287" s="108" t="s">
        <v>155</v>
      </c>
      <c r="E287" s="109"/>
      <c r="F287" s="110" t="s">
        <v>104</v>
      </c>
      <c r="G287" s="110" t="s">
        <v>104</v>
      </c>
      <c r="H287" s="110" t="s">
        <v>104</v>
      </c>
      <c r="I287" s="111">
        <f t="shared" si="68"/>
        <v>0</v>
      </c>
      <c r="J287" s="111">
        <f t="shared" si="69"/>
        <v>0</v>
      </c>
      <c r="K287" s="111">
        <f t="shared" si="70"/>
        <v>0</v>
      </c>
      <c r="L287" s="111">
        <f t="shared" si="71"/>
        <v>0</v>
      </c>
      <c r="M287" s="111">
        <f t="shared" si="72"/>
        <v>0</v>
      </c>
      <c r="N287" s="111">
        <f t="shared" si="73"/>
        <v>0</v>
      </c>
      <c r="O287" s="111">
        <f t="shared" si="74"/>
        <v>0</v>
      </c>
      <c r="P287" s="111">
        <f t="shared" si="75"/>
        <v>0</v>
      </c>
      <c r="Q287" s="111">
        <f t="shared" si="76"/>
        <v>0</v>
      </c>
      <c r="R287" s="111">
        <f t="shared" si="77"/>
        <v>0</v>
      </c>
      <c r="S287" s="111">
        <f t="shared" si="55"/>
        <v>0</v>
      </c>
      <c r="T287" s="111">
        <f t="shared" si="78"/>
        <v>0</v>
      </c>
      <c r="U287" s="111">
        <v>3</v>
      </c>
      <c r="V287" s="115"/>
      <c r="W287" s="125"/>
    </row>
    <row r="288" spans="1:23" s="12" customFormat="1" ht="75" customHeight="1" x14ac:dyDescent="0.2">
      <c r="A288" s="106"/>
      <c r="B288" s="114"/>
      <c r="C288" s="107" t="s">
        <v>103</v>
      </c>
      <c r="D288" s="108" t="s">
        <v>155</v>
      </c>
      <c r="E288" s="109"/>
      <c r="F288" s="110" t="s">
        <v>104</v>
      </c>
      <c r="G288" s="110" t="s">
        <v>104</v>
      </c>
      <c r="H288" s="110" t="s">
        <v>104</v>
      </c>
      <c r="I288" s="111">
        <f t="shared" si="68"/>
        <v>0</v>
      </c>
      <c r="J288" s="111">
        <f t="shared" si="69"/>
        <v>0</v>
      </c>
      <c r="K288" s="111">
        <f t="shared" si="70"/>
        <v>0</v>
      </c>
      <c r="L288" s="111">
        <f t="shared" si="71"/>
        <v>0</v>
      </c>
      <c r="M288" s="111">
        <f t="shared" si="72"/>
        <v>0</v>
      </c>
      <c r="N288" s="111">
        <f t="shared" si="73"/>
        <v>0</v>
      </c>
      <c r="O288" s="111">
        <f t="shared" si="74"/>
        <v>0</v>
      </c>
      <c r="P288" s="111">
        <f t="shared" si="75"/>
        <v>0</v>
      </c>
      <c r="Q288" s="111">
        <f t="shared" si="76"/>
        <v>0</v>
      </c>
      <c r="R288" s="111">
        <f t="shared" si="77"/>
        <v>0</v>
      </c>
      <c r="S288" s="111">
        <f t="shared" si="55"/>
        <v>0</v>
      </c>
      <c r="T288" s="111">
        <f t="shared" si="78"/>
        <v>0</v>
      </c>
      <c r="U288" s="111">
        <v>3</v>
      </c>
      <c r="V288" s="115"/>
      <c r="W288" s="125"/>
    </row>
    <row r="289" spans="1:23" s="12" customFormat="1" ht="75" customHeight="1" x14ac:dyDescent="0.2">
      <c r="A289" s="106"/>
      <c r="B289" s="114"/>
      <c r="C289" s="107" t="s">
        <v>103</v>
      </c>
      <c r="D289" s="108" t="s">
        <v>155</v>
      </c>
      <c r="E289" s="109"/>
      <c r="F289" s="110" t="s">
        <v>104</v>
      </c>
      <c r="G289" s="110" t="s">
        <v>104</v>
      </c>
      <c r="H289" s="110" t="s">
        <v>104</v>
      </c>
      <c r="I289" s="111">
        <f t="shared" si="68"/>
        <v>0</v>
      </c>
      <c r="J289" s="111">
        <f t="shared" si="69"/>
        <v>0</v>
      </c>
      <c r="K289" s="111">
        <f t="shared" si="70"/>
        <v>0</v>
      </c>
      <c r="L289" s="111">
        <f t="shared" si="71"/>
        <v>0</v>
      </c>
      <c r="M289" s="111">
        <f t="shared" si="72"/>
        <v>0</v>
      </c>
      <c r="N289" s="111">
        <f t="shared" si="73"/>
        <v>0</v>
      </c>
      <c r="O289" s="111">
        <f t="shared" si="74"/>
        <v>0</v>
      </c>
      <c r="P289" s="111">
        <f t="shared" si="75"/>
        <v>0</v>
      </c>
      <c r="Q289" s="111">
        <f t="shared" si="76"/>
        <v>0</v>
      </c>
      <c r="R289" s="111">
        <f t="shared" si="77"/>
        <v>0</v>
      </c>
      <c r="S289" s="111">
        <f t="shared" si="55"/>
        <v>0</v>
      </c>
      <c r="T289" s="111">
        <f t="shared" si="78"/>
        <v>0</v>
      </c>
      <c r="U289" s="111">
        <v>3</v>
      </c>
      <c r="V289" s="115"/>
      <c r="W289" s="125"/>
    </row>
    <row r="290" spans="1:23" s="12" customFormat="1" ht="75" customHeight="1" x14ac:dyDescent="0.2">
      <c r="A290" s="106"/>
      <c r="B290" s="114"/>
      <c r="C290" s="107" t="s">
        <v>103</v>
      </c>
      <c r="D290" s="108" t="s">
        <v>155</v>
      </c>
      <c r="E290" s="109"/>
      <c r="F290" s="110" t="s">
        <v>104</v>
      </c>
      <c r="G290" s="110" t="s">
        <v>104</v>
      </c>
      <c r="H290" s="110" t="s">
        <v>104</v>
      </c>
      <c r="I290" s="111">
        <f t="shared" si="68"/>
        <v>0</v>
      </c>
      <c r="J290" s="111">
        <f t="shared" si="69"/>
        <v>0</v>
      </c>
      <c r="K290" s="111">
        <f t="shared" si="70"/>
        <v>0</v>
      </c>
      <c r="L290" s="111">
        <f t="shared" si="71"/>
        <v>0</v>
      </c>
      <c r="M290" s="111">
        <f t="shared" si="72"/>
        <v>0</v>
      </c>
      <c r="N290" s="111">
        <f t="shared" si="73"/>
        <v>0</v>
      </c>
      <c r="O290" s="111">
        <f t="shared" si="74"/>
        <v>0</v>
      </c>
      <c r="P290" s="111">
        <f t="shared" si="75"/>
        <v>0</v>
      </c>
      <c r="Q290" s="111">
        <f t="shared" si="76"/>
        <v>0</v>
      </c>
      <c r="R290" s="111">
        <f t="shared" si="77"/>
        <v>0</v>
      </c>
      <c r="S290" s="111">
        <f t="shared" si="55"/>
        <v>0</v>
      </c>
      <c r="T290" s="111">
        <f t="shared" si="78"/>
        <v>0</v>
      </c>
      <c r="U290" s="111">
        <v>3</v>
      </c>
      <c r="V290" s="115"/>
      <c r="W290" s="125"/>
    </row>
    <row r="291" spans="1:23" s="12" customFormat="1" ht="75" customHeight="1" x14ac:dyDescent="0.2">
      <c r="A291" s="106"/>
      <c r="B291" s="114"/>
      <c r="C291" s="107" t="s">
        <v>103</v>
      </c>
      <c r="D291" s="108" t="s">
        <v>155</v>
      </c>
      <c r="E291" s="109"/>
      <c r="F291" s="110" t="s">
        <v>104</v>
      </c>
      <c r="G291" s="110" t="s">
        <v>104</v>
      </c>
      <c r="H291" s="110" t="s">
        <v>104</v>
      </c>
      <c r="I291" s="111">
        <f t="shared" si="68"/>
        <v>0</v>
      </c>
      <c r="J291" s="111">
        <f t="shared" si="69"/>
        <v>0</v>
      </c>
      <c r="K291" s="111">
        <f t="shared" si="70"/>
        <v>0</v>
      </c>
      <c r="L291" s="111">
        <f t="shared" si="71"/>
        <v>0</v>
      </c>
      <c r="M291" s="111">
        <f t="shared" si="72"/>
        <v>0</v>
      </c>
      <c r="N291" s="111">
        <f t="shared" si="73"/>
        <v>0</v>
      </c>
      <c r="O291" s="111">
        <f t="shared" si="74"/>
        <v>0</v>
      </c>
      <c r="P291" s="111">
        <f t="shared" si="75"/>
        <v>0</v>
      </c>
      <c r="Q291" s="111">
        <f t="shared" si="76"/>
        <v>0</v>
      </c>
      <c r="R291" s="111">
        <f t="shared" si="77"/>
        <v>0</v>
      </c>
      <c r="S291" s="111">
        <f t="shared" si="55"/>
        <v>0</v>
      </c>
      <c r="T291" s="111">
        <f t="shared" si="78"/>
        <v>0</v>
      </c>
      <c r="U291" s="111">
        <v>3</v>
      </c>
      <c r="V291" s="115"/>
      <c r="W291" s="125"/>
    </row>
    <row r="292" spans="1:23" s="12" customFormat="1" ht="75" customHeight="1" x14ac:dyDescent="0.2">
      <c r="A292" s="106"/>
      <c r="B292" s="114"/>
      <c r="C292" s="107" t="s">
        <v>103</v>
      </c>
      <c r="D292" s="108" t="s">
        <v>155</v>
      </c>
      <c r="E292" s="109"/>
      <c r="F292" s="110" t="s">
        <v>104</v>
      </c>
      <c r="G292" s="110" t="s">
        <v>104</v>
      </c>
      <c r="H292" s="110" t="s">
        <v>104</v>
      </c>
      <c r="I292" s="111">
        <f t="shared" si="68"/>
        <v>0</v>
      </c>
      <c r="J292" s="111">
        <f t="shared" si="69"/>
        <v>0</v>
      </c>
      <c r="K292" s="111">
        <f t="shared" si="70"/>
        <v>0</v>
      </c>
      <c r="L292" s="111">
        <f t="shared" si="71"/>
        <v>0</v>
      </c>
      <c r="M292" s="111">
        <f t="shared" si="72"/>
        <v>0</v>
      </c>
      <c r="N292" s="111">
        <f t="shared" si="73"/>
        <v>0</v>
      </c>
      <c r="O292" s="111">
        <f t="shared" si="74"/>
        <v>0</v>
      </c>
      <c r="P292" s="111">
        <f t="shared" si="75"/>
        <v>0</v>
      </c>
      <c r="Q292" s="111">
        <f t="shared" si="76"/>
        <v>0</v>
      </c>
      <c r="R292" s="111">
        <f t="shared" si="77"/>
        <v>0</v>
      </c>
      <c r="S292" s="111">
        <f t="shared" si="55"/>
        <v>0</v>
      </c>
      <c r="T292" s="111">
        <f t="shared" si="78"/>
        <v>0</v>
      </c>
      <c r="U292" s="111">
        <v>3</v>
      </c>
      <c r="V292" s="115"/>
      <c r="W292" s="125"/>
    </row>
    <row r="293" spans="1:23" s="12" customFormat="1" ht="75" customHeight="1" x14ac:dyDescent="0.2">
      <c r="A293" s="106"/>
      <c r="B293" s="114"/>
      <c r="C293" s="107" t="s">
        <v>103</v>
      </c>
      <c r="D293" s="108" t="s">
        <v>155</v>
      </c>
      <c r="E293" s="109"/>
      <c r="F293" s="110" t="s">
        <v>104</v>
      </c>
      <c r="G293" s="110" t="s">
        <v>104</v>
      </c>
      <c r="H293" s="110" t="s">
        <v>104</v>
      </c>
      <c r="I293" s="111">
        <f t="shared" si="68"/>
        <v>0</v>
      </c>
      <c r="J293" s="111">
        <f t="shared" si="69"/>
        <v>0</v>
      </c>
      <c r="K293" s="111">
        <f t="shared" si="70"/>
        <v>0</v>
      </c>
      <c r="L293" s="111">
        <f t="shared" si="71"/>
        <v>0</v>
      </c>
      <c r="M293" s="111">
        <f t="shared" si="72"/>
        <v>0</v>
      </c>
      <c r="N293" s="111">
        <f t="shared" si="73"/>
        <v>0</v>
      </c>
      <c r="O293" s="111">
        <f t="shared" si="74"/>
        <v>0</v>
      </c>
      <c r="P293" s="111">
        <f t="shared" si="75"/>
        <v>0</v>
      </c>
      <c r="Q293" s="111">
        <f t="shared" si="76"/>
        <v>0</v>
      </c>
      <c r="R293" s="111">
        <f t="shared" si="77"/>
        <v>0</v>
      </c>
      <c r="S293" s="111">
        <f t="shared" si="55"/>
        <v>0</v>
      </c>
      <c r="T293" s="111">
        <f t="shared" si="78"/>
        <v>0</v>
      </c>
      <c r="U293" s="111">
        <v>3</v>
      </c>
      <c r="V293" s="115"/>
      <c r="W293" s="125"/>
    </row>
    <row r="294" spans="1:23" s="12" customFormat="1" ht="75" customHeight="1" x14ac:dyDescent="0.2">
      <c r="A294" s="106"/>
      <c r="B294" s="114"/>
      <c r="C294" s="107" t="s">
        <v>103</v>
      </c>
      <c r="D294" s="108" t="s">
        <v>155</v>
      </c>
      <c r="E294" s="109"/>
      <c r="F294" s="110" t="s">
        <v>104</v>
      </c>
      <c r="G294" s="110" t="s">
        <v>104</v>
      </c>
      <c r="H294" s="110" t="s">
        <v>104</v>
      </c>
      <c r="I294" s="111">
        <f t="shared" si="68"/>
        <v>0</v>
      </c>
      <c r="J294" s="111">
        <f t="shared" si="69"/>
        <v>0</v>
      </c>
      <c r="K294" s="111">
        <f t="shared" si="70"/>
        <v>0</v>
      </c>
      <c r="L294" s="111">
        <f t="shared" si="71"/>
        <v>0</v>
      </c>
      <c r="M294" s="111">
        <f t="shared" si="72"/>
        <v>0</v>
      </c>
      <c r="N294" s="111">
        <f t="shared" si="73"/>
        <v>0</v>
      </c>
      <c r="O294" s="111">
        <f t="shared" si="74"/>
        <v>0</v>
      </c>
      <c r="P294" s="111">
        <f t="shared" si="75"/>
        <v>0</v>
      </c>
      <c r="Q294" s="111">
        <f t="shared" si="76"/>
        <v>0</v>
      </c>
      <c r="R294" s="111">
        <f t="shared" si="77"/>
        <v>0</v>
      </c>
      <c r="S294" s="111">
        <f t="shared" si="55"/>
        <v>0</v>
      </c>
      <c r="T294" s="111">
        <f t="shared" si="78"/>
        <v>0</v>
      </c>
      <c r="U294" s="111">
        <v>3</v>
      </c>
      <c r="V294" s="115"/>
      <c r="W294" s="125"/>
    </row>
    <row r="295" spans="1:23" s="12" customFormat="1" ht="75" customHeight="1" x14ac:dyDescent="0.2">
      <c r="A295" s="106"/>
      <c r="B295" s="114"/>
      <c r="C295" s="107" t="s">
        <v>103</v>
      </c>
      <c r="D295" s="108" t="s">
        <v>155</v>
      </c>
      <c r="E295" s="109"/>
      <c r="F295" s="110" t="s">
        <v>104</v>
      </c>
      <c r="G295" s="110" t="s">
        <v>104</v>
      </c>
      <c r="H295" s="110" t="s">
        <v>104</v>
      </c>
      <c r="I295" s="111">
        <f t="shared" si="68"/>
        <v>0</v>
      </c>
      <c r="J295" s="111">
        <f t="shared" si="69"/>
        <v>0</v>
      </c>
      <c r="K295" s="111">
        <f t="shared" si="70"/>
        <v>0</v>
      </c>
      <c r="L295" s="111">
        <f t="shared" si="71"/>
        <v>0</v>
      </c>
      <c r="M295" s="111">
        <f t="shared" si="72"/>
        <v>0</v>
      </c>
      <c r="N295" s="111">
        <f t="shared" si="73"/>
        <v>0</v>
      </c>
      <c r="O295" s="111">
        <f t="shared" si="74"/>
        <v>0</v>
      </c>
      <c r="P295" s="111">
        <f t="shared" si="75"/>
        <v>0</v>
      </c>
      <c r="Q295" s="111">
        <f t="shared" si="76"/>
        <v>0</v>
      </c>
      <c r="R295" s="111">
        <f t="shared" si="77"/>
        <v>0</v>
      </c>
      <c r="S295" s="111">
        <f t="shared" si="55"/>
        <v>0</v>
      </c>
      <c r="T295" s="111">
        <f t="shared" si="78"/>
        <v>0</v>
      </c>
      <c r="U295" s="111">
        <v>3</v>
      </c>
      <c r="V295" s="115"/>
      <c r="W295" s="125"/>
    </row>
    <row r="296" spans="1:23" s="12" customFormat="1" ht="75" customHeight="1" x14ac:dyDescent="0.2">
      <c r="A296" s="106"/>
      <c r="B296" s="114"/>
      <c r="C296" s="107" t="s">
        <v>103</v>
      </c>
      <c r="D296" s="108" t="s">
        <v>155</v>
      </c>
      <c r="E296" s="109"/>
      <c r="F296" s="110" t="s">
        <v>104</v>
      </c>
      <c r="G296" s="110" t="s">
        <v>104</v>
      </c>
      <c r="H296" s="110" t="s">
        <v>104</v>
      </c>
      <c r="I296" s="111">
        <f t="shared" si="68"/>
        <v>0</v>
      </c>
      <c r="J296" s="111">
        <f t="shared" si="69"/>
        <v>0</v>
      </c>
      <c r="K296" s="111">
        <f t="shared" si="70"/>
        <v>0</v>
      </c>
      <c r="L296" s="111">
        <f t="shared" si="71"/>
        <v>0</v>
      </c>
      <c r="M296" s="111">
        <f t="shared" si="72"/>
        <v>0</v>
      </c>
      <c r="N296" s="111">
        <f t="shared" si="73"/>
        <v>0</v>
      </c>
      <c r="O296" s="111">
        <f t="shared" si="74"/>
        <v>0</v>
      </c>
      <c r="P296" s="111">
        <f t="shared" si="75"/>
        <v>0</v>
      </c>
      <c r="Q296" s="111">
        <f t="shared" si="76"/>
        <v>0</v>
      </c>
      <c r="R296" s="111">
        <f t="shared" si="77"/>
        <v>0</v>
      </c>
      <c r="S296" s="111">
        <f t="shared" si="55"/>
        <v>0</v>
      </c>
      <c r="T296" s="111">
        <f t="shared" si="78"/>
        <v>0</v>
      </c>
      <c r="U296" s="111">
        <v>3</v>
      </c>
      <c r="V296" s="115"/>
      <c r="W296" s="125"/>
    </row>
    <row r="297" spans="1:23" s="12" customFormat="1" ht="75" customHeight="1" x14ac:dyDescent="0.2">
      <c r="A297" s="106"/>
      <c r="B297" s="114"/>
      <c r="C297" s="107" t="s">
        <v>103</v>
      </c>
      <c r="D297" s="108" t="s">
        <v>155</v>
      </c>
      <c r="E297" s="109"/>
      <c r="F297" s="110" t="s">
        <v>104</v>
      </c>
      <c r="G297" s="110" t="s">
        <v>104</v>
      </c>
      <c r="H297" s="110" t="s">
        <v>104</v>
      </c>
      <c r="I297" s="111">
        <f t="shared" si="68"/>
        <v>0</v>
      </c>
      <c r="J297" s="111">
        <f t="shared" si="69"/>
        <v>0</v>
      </c>
      <c r="K297" s="111">
        <f t="shared" si="70"/>
        <v>0</v>
      </c>
      <c r="L297" s="111">
        <f t="shared" si="71"/>
        <v>0</v>
      </c>
      <c r="M297" s="111">
        <f t="shared" si="72"/>
        <v>0</v>
      </c>
      <c r="N297" s="111">
        <f t="shared" si="73"/>
        <v>0</v>
      </c>
      <c r="O297" s="111">
        <f t="shared" si="74"/>
        <v>0</v>
      </c>
      <c r="P297" s="111">
        <f t="shared" si="75"/>
        <v>0</v>
      </c>
      <c r="Q297" s="111">
        <f t="shared" si="76"/>
        <v>0</v>
      </c>
      <c r="R297" s="111">
        <f t="shared" si="77"/>
        <v>0</v>
      </c>
      <c r="S297" s="111">
        <f t="shared" si="55"/>
        <v>0</v>
      </c>
      <c r="T297" s="111">
        <f t="shared" si="78"/>
        <v>0</v>
      </c>
      <c r="U297" s="111">
        <v>3</v>
      </c>
      <c r="V297" s="115"/>
      <c r="W297" s="125"/>
    </row>
    <row r="298" spans="1:23" s="12" customFormat="1" ht="75" customHeight="1" x14ac:dyDescent="0.2">
      <c r="A298" s="106"/>
      <c r="B298" s="114"/>
      <c r="C298" s="107" t="s">
        <v>103</v>
      </c>
      <c r="D298" s="108" t="s">
        <v>155</v>
      </c>
      <c r="E298" s="109"/>
      <c r="F298" s="110" t="s">
        <v>104</v>
      </c>
      <c r="G298" s="110" t="s">
        <v>104</v>
      </c>
      <c r="H298" s="110" t="s">
        <v>104</v>
      </c>
      <c r="I298" s="111">
        <f t="shared" si="68"/>
        <v>0</v>
      </c>
      <c r="J298" s="111">
        <f t="shared" si="69"/>
        <v>0</v>
      </c>
      <c r="K298" s="111">
        <f t="shared" si="70"/>
        <v>0</v>
      </c>
      <c r="L298" s="111">
        <f t="shared" si="71"/>
        <v>0</v>
      </c>
      <c r="M298" s="111">
        <f t="shared" si="72"/>
        <v>0</v>
      </c>
      <c r="N298" s="111">
        <f t="shared" si="73"/>
        <v>0</v>
      </c>
      <c r="O298" s="111">
        <f t="shared" si="74"/>
        <v>0</v>
      </c>
      <c r="P298" s="111">
        <f t="shared" si="75"/>
        <v>0</v>
      </c>
      <c r="Q298" s="111">
        <f t="shared" si="76"/>
        <v>0</v>
      </c>
      <c r="R298" s="111">
        <f t="shared" si="77"/>
        <v>0</v>
      </c>
      <c r="S298" s="111">
        <f t="shared" si="55"/>
        <v>0</v>
      </c>
      <c r="T298" s="111">
        <f t="shared" si="78"/>
        <v>0</v>
      </c>
      <c r="U298" s="111">
        <v>3</v>
      </c>
      <c r="V298" s="115"/>
      <c r="W298" s="125"/>
    </row>
    <row r="299" spans="1:23" s="12" customFormat="1" ht="75" customHeight="1" x14ac:dyDescent="0.2">
      <c r="A299" s="106"/>
      <c r="B299" s="114"/>
      <c r="C299" s="107" t="s">
        <v>103</v>
      </c>
      <c r="D299" s="108" t="s">
        <v>155</v>
      </c>
      <c r="E299" s="109"/>
      <c r="F299" s="110" t="s">
        <v>104</v>
      </c>
      <c r="G299" s="110" t="s">
        <v>104</v>
      </c>
      <c r="H299" s="110" t="s">
        <v>104</v>
      </c>
      <c r="I299" s="111">
        <f t="shared" si="68"/>
        <v>0</v>
      </c>
      <c r="J299" s="111">
        <f t="shared" si="69"/>
        <v>0</v>
      </c>
      <c r="K299" s="111">
        <f t="shared" si="70"/>
        <v>0</v>
      </c>
      <c r="L299" s="111">
        <f t="shared" si="71"/>
        <v>0</v>
      </c>
      <c r="M299" s="111">
        <f t="shared" si="72"/>
        <v>0</v>
      </c>
      <c r="N299" s="111">
        <f t="shared" si="73"/>
        <v>0</v>
      </c>
      <c r="O299" s="111">
        <f t="shared" si="74"/>
        <v>0</v>
      </c>
      <c r="P299" s="111">
        <f t="shared" si="75"/>
        <v>0</v>
      </c>
      <c r="Q299" s="111">
        <f t="shared" si="76"/>
        <v>0</v>
      </c>
      <c r="R299" s="111">
        <f t="shared" si="77"/>
        <v>0</v>
      </c>
      <c r="S299" s="111">
        <f t="shared" si="55"/>
        <v>0</v>
      </c>
      <c r="T299" s="111">
        <f t="shared" si="78"/>
        <v>0</v>
      </c>
      <c r="U299" s="111">
        <v>3</v>
      </c>
      <c r="V299" s="115"/>
      <c r="W299" s="125"/>
    </row>
    <row r="300" spans="1:23" s="12" customFormat="1" ht="75" customHeight="1" x14ac:dyDescent="0.2">
      <c r="A300" s="106"/>
      <c r="B300" s="114"/>
      <c r="C300" s="107" t="s">
        <v>103</v>
      </c>
      <c r="D300" s="108" t="s">
        <v>155</v>
      </c>
      <c r="E300" s="109"/>
      <c r="F300" s="110" t="s">
        <v>104</v>
      </c>
      <c r="G300" s="110" t="s">
        <v>104</v>
      </c>
      <c r="H300" s="110" t="s">
        <v>104</v>
      </c>
      <c r="I300" s="111">
        <f t="shared" si="68"/>
        <v>0</v>
      </c>
      <c r="J300" s="111">
        <f t="shared" si="69"/>
        <v>0</v>
      </c>
      <c r="K300" s="111">
        <f t="shared" si="70"/>
        <v>0</v>
      </c>
      <c r="L300" s="111">
        <f t="shared" si="71"/>
        <v>0</v>
      </c>
      <c r="M300" s="111">
        <f t="shared" si="72"/>
        <v>0</v>
      </c>
      <c r="N300" s="111">
        <f t="shared" si="73"/>
        <v>0</v>
      </c>
      <c r="O300" s="111">
        <f t="shared" si="74"/>
        <v>0</v>
      </c>
      <c r="P300" s="111">
        <f t="shared" si="75"/>
        <v>0</v>
      </c>
      <c r="Q300" s="111">
        <f t="shared" si="76"/>
        <v>0</v>
      </c>
      <c r="R300" s="111">
        <f t="shared" si="77"/>
        <v>0</v>
      </c>
      <c r="S300" s="111">
        <f t="shared" si="55"/>
        <v>0</v>
      </c>
      <c r="T300" s="111">
        <f t="shared" si="78"/>
        <v>0</v>
      </c>
      <c r="U300" s="111">
        <v>3</v>
      </c>
      <c r="V300" s="115"/>
      <c r="W300" s="125"/>
    </row>
    <row r="301" spans="1:23" s="12" customFormat="1" ht="75" customHeight="1" x14ac:dyDescent="0.2">
      <c r="A301" s="106"/>
      <c r="B301" s="114"/>
      <c r="C301" s="107" t="s">
        <v>103</v>
      </c>
      <c r="D301" s="108" t="s">
        <v>155</v>
      </c>
      <c r="E301" s="109"/>
      <c r="F301" s="110" t="s">
        <v>104</v>
      </c>
      <c r="G301" s="110" t="s">
        <v>104</v>
      </c>
      <c r="H301" s="110" t="s">
        <v>104</v>
      </c>
      <c r="I301" s="111">
        <f t="shared" si="68"/>
        <v>0</v>
      </c>
      <c r="J301" s="111">
        <f t="shared" si="69"/>
        <v>0</v>
      </c>
      <c r="K301" s="111">
        <f t="shared" si="70"/>
        <v>0</v>
      </c>
      <c r="L301" s="111">
        <f t="shared" si="71"/>
        <v>0</v>
      </c>
      <c r="M301" s="111">
        <f t="shared" si="72"/>
        <v>0</v>
      </c>
      <c r="N301" s="111">
        <f t="shared" si="73"/>
        <v>0</v>
      </c>
      <c r="O301" s="111">
        <f t="shared" si="74"/>
        <v>0</v>
      </c>
      <c r="P301" s="111">
        <f t="shared" si="75"/>
        <v>0</v>
      </c>
      <c r="Q301" s="111">
        <f t="shared" si="76"/>
        <v>0</v>
      </c>
      <c r="R301" s="111">
        <f t="shared" si="77"/>
        <v>0</v>
      </c>
      <c r="S301" s="111">
        <f t="shared" si="55"/>
        <v>0</v>
      </c>
      <c r="T301" s="111">
        <f t="shared" si="78"/>
        <v>0</v>
      </c>
      <c r="U301" s="111">
        <v>3</v>
      </c>
      <c r="V301" s="115"/>
      <c r="W301" s="125"/>
    </row>
    <row r="302" spans="1:23" s="12" customFormat="1" ht="75" customHeight="1" x14ac:dyDescent="0.2">
      <c r="A302" s="106"/>
      <c r="B302" s="114"/>
      <c r="C302" s="107" t="s">
        <v>103</v>
      </c>
      <c r="D302" s="108" t="s">
        <v>155</v>
      </c>
      <c r="E302" s="109"/>
      <c r="F302" s="110" t="s">
        <v>104</v>
      </c>
      <c r="G302" s="110" t="s">
        <v>104</v>
      </c>
      <c r="H302" s="110" t="s">
        <v>104</v>
      </c>
      <c r="I302" s="111">
        <f t="shared" si="68"/>
        <v>0</v>
      </c>
      <c r="J302" s="111">
        <f t="shared" si="69"/>
        <v>0</v>
      </c>
      <c r="K302" s="111">
        <f t="shared" si="70"/>
        <v>0</v>
      </c>
      <c r="L302" s="111">
        <f t="shared" si="71"/>
        <v>0</v>
      </c>
      <c r="M302" s="111">
        <f t="shared" si="72"/>
        <v>0</v>
      </c>
      <c r="N302" s="111">
        <f t="shared" si="73"/>
        <v>0</v>
      </c>
      <c r="O302" s="111">
        <f t="shared" si="74"/>
        <v>0</v>
      </c>
      <c r="P302" s="111">
        <f t="shared" si="75"/>
        <v>0</v>
      </c>
      <c r="Q302" s="111">
        <f t="shared" si="76"/>
        <v>0</v>
      </c>
      <c r="R302" s="111">
        <f t="shared" si="77"/>
        <v>0</v>
      </c>
      <c r="S302" s="111">
        <f t="shared" si="55"/>
        <v>0</v>
      </c>
      <c r="T302" s="111">
        <f t="shared" si="78"/>
        <v>0</v>
      </c>
      <c r="U302" s="111">
        <v>3</v>
      </c>
      <c r="V302" s="115"/>
      <c r="W302" s="125"/>
    </row>
    <row r="303" spans="1:23" s="12" customFormat="1" ht="75" customHeight="1" x14ac:dyDescent="0.2">
      <c r="A303" s="106"/>
      <c r="B303" s="114"/>
      <c r="C303" s="107" t="s">
        <v>103</v>
      </c>
      <c r="D303" s="108" t="s">
        <v>155</v>
      </c>
      <c r="E303" s="109"/>
      <c r="F303" s="110" t="s">
        <v>104</v>
      </c>
      <c r="G303" s="110" t="s">
        <v>104</v>
      </c>
      <c r="H303" s="110" t="s">
        <v>104</v>
      </c>
      <c r="I303" s="111">
        <f t="shared" si="68"/>
        <v>0</v>
      </c>
      <c r="J303" s="111">
        <f t="shared" si="69"/>
        <v>0</v>
      </c>
      <c r="K303" s="111">
        <f t="shared" si="70"/>
        <v>0</v>
      </c>
      <c r="L303" s="111">
        <f t="shared" si="71"/>
        <v>0</v>
      </c>
      <c r="M303" s="111">
        <f t="shared" si="72"/>
        <v>0</v>
      </c>
      <c r="N303" s="111">
        <f t="shared" si="73"/>
        <v>0</v>
      </c>
      <c r="O303" s="111">
        <f t="shared" si="74"/>
        <v>0</v>
      </c>
      <c r="P303" s="111">
        <f t="shared" si="75"/>
        <v>0</v>
      </c>
      <c r="Q303" s="111">
        <f t="shared" si="76"/>
        <v>0</v>
      </c>
      <c r="R303" s="111">
        <f t="shared" si="77"/>
        <v>0</v>
      </c>
      <c r="S303" s="111">
        <f t="shared" si="55"/>
        <v>0</v>
      </c>
      <c r="T303" s="111">
        <f t="shared" si="78"/>
        <v>0</v>
      </c>
      <c r="U303" s="111">
        <v>3</v>
      </c>
      <c r="V303" s="115"/>
      <c r="W303" s="125"/>
    </row>
    <row r="304" spans="1:23" s="12" customFormat="1" ht="75" customHeight="1" x14ac:dyDescent="0.2">
      <c r="A304" s="106"/>
      <c r="B304" s="114"/>
      <c r="C304" s="107" t="s">
        <v>103</v>
      </c>
      <c r="D304" s="108" t="s">
        <v>155</v>
      </c>
      <c r="E304" s="109"/>
      <c r="F304" s="110" t="s">
        <v>104</v>
      </c>
      <c r="G304" s="110" t="s">
        <v>104</v>
      </c>
      <c r="H304" s="110" t="s">
        <v>104</v>
      </c>
      <c r="I304" s="111">
        <f t="shared" si="68"/>
        <v>0</v>
      </c>
      <c r="J304" s="111">
        <f t="shared" si="69"/>
        <v>0</v>
      </c>
      <c r="K304" s="111">
        <f t="shared" si="70"/>
        <v>0</v>
      </c>
      <c r="L304" s="111">
        <f t="shared" si="71"/>
        <v>0</v>
      </c>
      <c r="M304" s="111">
        <f t="shared" si="72"/>
        <v>0</v>
      </c>
      <c r="N304" s="111">
        <f t="shared" si="73"/>
        <v>0</v>
      </c>
      <c r="O304" s="111">
        <f t="shared" si="74"/>
        <v>0</v>
      </c>
      <c r="P304" s="111">
        <f t="shared" si="75"/>
        <v>0</v>
      </c>
      <c r="Q304" s="111">
        <f t="shared" si="76"/>
        <v>0</v>
      </c>
      <c r="R304" s="111">
        <f t="shared" si="77"/>
        <v>0</v>
      </c>
      <c r="S304" s="111">
        <f t="shared" si="55"/>
        <v>0</v>
      </c>
      <c r="T304" s="111">
        <f t="shared" si="78"/>
        <v>0</v>
      </c>
      <c r="U304" s="111">
        <v>3</v>
      </c>
      <c r="V304" s="115"/>
      <c r="W304" s="125"/>
    </row>
    <row r="305" spans="1:23" s="12" customFormat="1" ht="75" customHeight="1" x14ac:dyDescent="0.2">
      <c r="A305" s="106"/>
      <c r="B305" s="114"/>
      <c r="C305" s="107" t="s">
        <v>103</v>
      </c>
      <c r="D305" s="108" t="s">
        <v>155</v>
      </c>
      <c r="E305" s="109"/>
      <c r="F305" s="110" t="s">
        <v>104</v>
      </c>
      <c r="G305" s="110" t="s">
        <v>104</v>
      </c>
      <c r="H305" s="110" t="s">
        <v>104</v>
      </c>
      <c r="I305" s="111">
        <f t="shared" si="68"/>
        <v>0</v>
      </c>
      <c r="J305" s="111">
        <f t="shared" si="69"/>
        <v>0</v>
      </c>
      <c r="K305" s="111">
        <f t="shared" si="70"/>
        <v>0</v>
      </c>
      <c r="L305" s="111">
        <f t="shared" si="71"/>
        <v>0</v>
      </c>
      <c r="M305" s="111">
        <f t="shared" si="72"/>
        <v>0</v>
      </c>
      <c r="N305" s="111">
        <f t="shared" si="73"/>
        <v>0</v>
      </c>
      <c r="O305" s="111">
        <f t="shared" si="74"/>
        <v>0</v>
      </c>
      <c r="P305" s="111">
        <f t="shared" si="75"/>
        <v>0</v>
      </c>
      <c r="Q305" s="111">
        <f t="shared" si="76"/>
        <v>0</v>
      </c>
      <c r="R305" s="111">
        <f t="shared" si="77"/>
        <v>0</v>
      </c>
      <c r="S305" s="111">
        <f t="shared" si="55"/>
        <v>0</v>
      </c>
      <c r="T305" s="111">
        <f t="shared" si="78"/>
        <v>0</v>
      </c>
      <c r="U305" s="111">
        <v>3</v>
      </c>
      <c r="V305" s="115"/>
      <c r="W305" s="125"/>
    </row>
    <row r="306" spans="1:23" s="12" customFormat="1" ht="75" customHeight="1" x14ac:dyDescent="0.2">
      <c r="A306" s="106"/>
      <c r="B306" s="114"/>
      <c r="C306" s="107" t="s">
        <v>103</v>
      </c>
      <c r="D306" s="108" t="s">
        <v>155</v>
      </c>
      <c r="E306" s="109"/>
      <c r="F306" s="110" t="s">
        <v>104</v>
      </c>
      <c r="G306" s="110" t="s">
        <v>104</v>
      </c>
      <c r="H306" s="110" t="s">
        <v>104</v>
      </c>
      <c r="I306" s="111">
        <f t="shared" si="68"/>
        <v>0</v>
      </c>
      <c r="J306" s="111">
        <f t="shared" si="69"/>
        <v>0</v>
      </c>
      <c r="K306" s="111">
        <f t="shared" si="70"/>
        <v>0</v>
      </c>
      <c r="L306" s="111">
        <f t="shared" si="71"/>
        <v>0</v>
      </c>
      <c r="M306" s="111">
        <f t="shared" si="72"/>
        <v>0</v>
      </c>
      <c r="N306" s="111">
        <f t="shared" si="73"/>
        <v>0</v>
      </c>
      <c r="O306" s="111">
        <f t="shared" si="74"/>
        <v>0</v>
      </c>
      <c r="P306" s="111">
        <f t="shared" si="75"/>
        <v>0</v>
      </c>
      <c r="Q306" s="111">
        <f t="shared" si="76"/>
        <v>0</v>
      </c>
      <c r="R306" s="111">
        <f t="shared" si="77"/>
        <v>0</v>
      </c>
      <c r="S306" s="111">
        <f t="shared" si="55"/>
        <v>0</v>
      </c>
      <c r="T306" s="111">
        <f t="shared" si="78"/>
        <v>0</v>
      </c>
      <c r="U306" s="111">
        <v>3</v>
      </c>
      <c r="V306" s="115"/>
      <c r="W306" s="125"/>
    </row>
    <row r="307" spans="1:23" s="12" customFormat="1" ht="75" customHeight="1" x14ac:dyDescent="0.2">
      <c r="A307" s="106"/>
      <c r="B307" s="114"/>
      <c r="C307" s="107" t="s">
        <v>103</v>
      </c>
      <c r="D307" s="108" t="s">
        <v>155</v>
      </c>
      <c r="E307" s="109"/>
      <c r="F307" s="110" t="s">
        <v>104</v>
      </c>
      <c r="G307" s="110" t="s">
        <v>104</v>
      </c>
      <c r="H307" s="110" t="s">
        <v>104</v>
      </c>
      <c r="I307" s="111">
        <f t="shared" si="68"/>
        <v>0</v>
      </c>
      <c r="J307" s="111">
        <f t="shared" si="69"/>
        <v>0</v>
      </c>
      <c r="K307" s="111">
        <f t="shared" si="70"/>
        <v>0</v>
      </c>
      <c r="L307" s="111">
        <f t="shared" si="71"/>
        <v>0</v>
      </c>
      <c r="M307" s="111">
        <f t="shared" si="72"/>
        <v>0</v>
      </c>
      <c r="N307" s="111">
        <f t="shared" si="73"/>
        <v>0</v>
      </c>
      <c r="O307" s="111">
        <f t="shared" si="74"/>
        <v>0</v>
      </c>
      <c r="P307" s="111">
        <f t="shared" si="75"/>
        <v>0</v>
      </c>
      <c r="Q307" s="111">
        <f t="shared" si="76"/>
        <v>0</v>
      </c>
      <c r="R307" s="111">
        <f t="shared" si="77"/>
        <v>0</v>
      </c>
      <c r="S307" s="111">
        <f t="shared" si="55"/>
        <v>0</v>
      </c>
      <c r="T307" s="111">
        <f t="shared" si="78"/>
        <v>0</v>
      </c>
      <c r="U307" s="111">
        <v>3</v>
      </c>
      <c r="V307" s="115"/>
      <c r="W307" s="125"/>
    </row>
    <row r="308" spans="1:23" s="12" customFormat="1" ht="75" customHeight="1" x14ac:dyDescent="0.2">
      <c r="A308" s="106"/>
      <c r="B308" s="114"/>
      <c r="C308" s="107" t="s">
        <v>103</v>
      </c>
      <c r="D308" s="108" t="s">
        <v>155</v>
      </c>
      <c r="E308" s="109"/>
      <c r="F308" s="110" t="s">
        <v>104</v>
      </c>
      <c r="G308" s="110" t="s">
        <v>104</v>
      </c>
      <c r="H308" s="110" t="s">
        <v>104</v>
      </c>
      <c r="I308" s="111">
        <f t="shared" si="68"/>
        <v>0</v>
      </c>
      <c r="J308" s="111">
        <f t="shared" si="69"/>
        <v>0</v>
      </c>
      <c r="K308" s="111">
        <f t="shared" si="70"/>
        <v>0</v>
      </c>
      <c r="L308" s="111">
        <f t="shared" si="71"/>
        <v>0</v>
      </c>
      <c r="M308" s="111">
        <f t="shared" si="72"/>
        <v>0</v>
      </c>
      <c r="N308" s="111">
        <f t="shared" si="73"/>
        <v>0</v>
      </c>
      <c r="O308" s="111">
        <f t="shared" si="74"/>
        <v>0</v>
      </c>
      <c r="P308" s="111">
        <f t="shared" si="75"/>
        <v>0</v>
      </c>
      <c r="Q308" s="111">
        <f t="shared" si="76"/>
        <v>0</v>
      </c>
      <c r="R308" s="111">
        <f t="shared" si="77"/>
        <v>0</v>
      </c>
      <c r="S308" s="111">
        <f t="shared" si="55"/>
        <v>0</v>
      </c>
      <c r="T308" s="111">
        <f t="shared" si="78"/>
        <v>0</v>
      </c>
      <c r="U308" s="111">
        <v>3</v>
      </c>
      <c r="V308" s="115"/>
      <c r="W308" s="125"/>
    </row>
    <row r="309" spans="1:23" s="12" customFormat="1" ht="75" customHeight="1" x14ac:dyDescent="0.2">
      <c r="A309" s="106"/>
      <c r="B309" s="114"/>
      <c r="C309" s="107" t="s">
        <v>103</v>
      </c>
      <c r="D309" s="108" t="s">
        <v>155</v>
      </c>
      <c r="E309" s="109"/>
      <c r="F309" s="110" t="s">
        <v>104</v>
      </c>
      <c r="G309" s="110" t="s">
        <v>104</v>
      </c>
      <c r="H309" s="110" t="s">
        <v>104</v>
      </c>
      <c r="I309" s="111">
        <f t="shared" si="68"/>
        <v>0</v>
      </c>
      <c r="J309" s="111">
        <f t="shared" si="69"/>
        <v>0</v>
      </c>
      <c r="K309" s="111">
        <f t="shared" si="70"/>
        <v>0</v>
      </c>
      <c r="L309" s="111">
        <f t="shared" si="71"/>
        <v>0</v>
      </c>
      <c r="M309" s="111">
        <f t="shared" si="72"/>
        <v>0</v>
      </c>
      <c r="N309" s="111">
        <f t="shared" si="73"/>
        <v>0</v>
      </c>
      <c r="O309" s="111">
        <f t="shared" si="74"/>
        <v>0</v>
      </c>
      <c r="P309" s="111">
        <f t="shared" si="75"/>
        <v>0</v>
      </c>
      <c r="Q309" s="111">
        <f t="shared" si="76"/>
        <v>0</v>
      </c>
      <c r="R309" s="111">
        <f t="shared" si="77"/>
        <v>0</v>
      </c>
      <c r="S309" s="111">
        <f t="shared" si="55"/>
        <v>0</v>
      </c>
      <c r="T309" s="111">
        <f t="shared" si="78"/>
        <v>0</v>
      </c>
      <c r="U309" s="111">
        <v>3</v>
      </c>
      <c r="V309" s="115"/>
      <c r="W309" s="125"/>
    </row>
    <row r="310" spans="1:23" s="12" customFormat="1" ht="75" customHeight="1" x14ac:dyDescent="0.2">
      <c r="A310" s="106"/>
      <c r="B310" s="114"/>
      <c r="C310" s="107" t="s">
        <v>103</v>
      </c>
      <c r="D310" s="108" t="s">
        <v>155</v>
      </c>
      <c r="E310" s="109"/>
      <c r="F310" s="110" t="s">
        <v>104</v>
      </c>
      <c r="G310" s="110" t="s">
        <v>104</v>
      </c>
      <c r="H310" s="110" t="s">
        <v>104</v>
      </c>
      <c r="I310" s="111">
        <f t="shared" si="68"/>
        <v>0</v>
      </c>
      <c r="J310" s="111">
        <f t="shared" si="69"/>
        <v>0</v>
      </c>
      <c r="K310" s="111">
        <f t="shared" si="70"/>
        <v>0</v>
      </c>
      <c r="L310" s="111">
        <f t="shared" si="71"/>
        <v>0</v>
      </c>
      <c r="M310" s="111">
        <f t="shared" si="72"/>
        <v>0</v>
      </c>
      <c r="N310" s="111">
        <f t="shared" si="73"/>
        <v>0</v>
      </c>
      <c r="O310" s="111">
        <f t="shared" si="74"/>
        <v>0</v>
      </c>
      <c r="P310" s="111">
        <f t="shared" si="75"/>
        <v>0</v>
      </c>
      <c r="Q310" s="111">
        <f t="shared" si="76"/>
        <v>0</v>
      </c>
      <c r="R310" s="111">
        <f t="shared" si="77"/>
        <v>0</v>
      </c>
      <c r="S310" s="111">
        <f t="shared" si="55"/>
        <v>0</v>
      </c>
      <c r="T310" s="111">
        <f t="shared" si="78"/>
        <v>0</v>
      </c>
      <c r="U310" s="111">
        <v>3</v>
      </c>
      <c r="V310" s="115"/>
      <c r="W310" s="125"/>
    </row>
    <row r="311" spans="1:23" s="12" customFormat="1" ht="75" customHeight="1" x14ac:dyDescent="0.2">
      <c r="A311" s="106"/>
      <c r="B311" s="114"/>
      <c r="C311" s="107" t="s">
        <v>103</v>
      </c>
      <c r="D311" s="108" t="s">
        <v>155</v>
      </c>
      <c r="E311" s="109"/>
      <c r="F311" s="110" t="s">
        <v>104</v>
      </c>
      <c r="G311" s="110" t="s">
        <v>104</v>
      </c>
      <c r="H311" s="110" t="s">
        <v>104</v>
      </c>
      <c r="I311" s="111">
        <f t="shared" si="68"/>
        <v>0</v>
      </c>
      <c r="J311" s="111">
        <f t="shared" si="69"/>
        <v>0</v>
      </c>
      <c r="K311" s="111">
        <f t="shared" si="70"/>
        <v>0</v>
      </c>
      <c r="L311" s="111">
        <f t="shared" si="71"/>
        <v>0</v>
      </c>
      <c r="M311" s="111">
        <f t="shared" si="72"/>
        <v>0</v>
      </c>
      <c r="N311" s="111">
        <f t="shared" si="73"/>
        <v>0</v>
      </c>
      <c r="O311" s="111">
        <f t="shared" si="74"/>
        <v>0</v>
      </c>
      <c r="P311" s="111">
        <f t="shared" si="75"/>
        <v>0</v>
      </c>
      <c r="Q311" s="111">
        <f t="shared" si="76"/>
        <v>0</v>
      </c>
      <c r="R311" s="111">
        <f t="shared" si="77"/>
        <v>0</v>
      </c>
      <c r="S311" s="111">
        <f t="shared" si="55"/>
        <v>0</v>
      </c>
      <c r="T311" s="111">
        <f t="shared" si="78"/>
        <v>0</v>
      </c>
      <c r="U311" s="111">
        <v>3</v>
      </c>
      <c r="V311" s="115"/>
      <c r="W311" s="125"/>
    </row>
    <row r="312" spans="1:23" s="12" customFormat="1" ht="75" customHeight="1" x14ac:dyDescent="0.2">
      <c r="A312" s="106"/>
      <c r="B312" s="114"/>
      <c r="C312" s="107" t="s">
        <v>103</v>
      </c>
      <c r="D312" s="108" t="s">
        <v>155</v>
      </c>
      <c r="E312" s="109"/>
      <c r="F312" s="110" t="s">
        <v>104</v>
      </c>
      <c r="G312" s="110" t="s">
        <v>104</v>
      </c>
      <c r="H312" s="110" t="s">
        <v>104</v>
      </c>
      <c r="I312" s="111">
        <f t="shared" si="68"/>
        <v>0</v>
      </c>
      <c r="J312" s="111">
        <f t="shared" si="69"/>
        <v>0</v>
      </c>
      <c r="K312" s="111">
        <f t="shared" si="70"/>
        <v>0</v>
      </c>
      <c r="L312" s="111">
        <f t="shared" si="71"/>
        <v>0</v>
      </c>
      <c r="M312" s="111">
        <f t="shared" si="72"/>
        <v>0</v>
      </c>
      <c r="N312" s="111">
        <f t="shared" si="73"/>
        <v>0</v>
      </c>
      <c r="O312" s="111">
        <f t="shared" si="74"/>
        <v>0</v>
      </c>
      <c r="P312" s="111">
        <f t="shared" si="75"/>
        <v>0</v>
      </c>
      <c r="Q312" s="111">
        <f t="shared" si="76"/>
        <v>0</v>
      </c>
      <c r="R312" s="111">
        <f t="shared" si="77"/>
        <v>0</v>
      </c>
      <c r="S312" s="111">
        <f t="shared" si="55"/>
        <v>0</v>
      </c>
      <c r="T312" s="111">
        <f t="shared" si="78"/>
        <v>0</v>
      </c>
      <c r="U312" s="111">
        <v>3</v>
      </c>
      <c r="V312" s="115"/>
      <c r="W312" s="125"/>
    </row>
    <row r="313" spans="1:23" s="12" customFormat="1" ht="75" customHeight="1" x14ac:dyDescent="0.2">
      <c r="A313" s="106"/>
      <c r="B313" s="114"/>
      <c r="C313" s="107" t="s">
        <v>103</v>
      </c>
      <c r="D313" s="108" t="s">
        <v>155</v>
      </c>
      <c r="E313" s="109"/>
      <c r="F313" s="110" t="s">
        <v>104</v>
      </c>
      <c r="G313" s="110" t="s">
        <v>104</v>
      </c>
      <c r="H313" s="110" t="s">
        <v>104</v>
      </c>
      <c r="I313" s="111">
        <f t="shared" si="68"/>
        <v>0</v>
      </c>
      <c r="J313" s="111">
        <f t="shared" si="69"/>
        <v>0</v>
      </c>
      <c r="K313" s="111">
        <f t="shared" si="70"/>
        <v>0</v>
      </c>
      <c r="L313" s="111">
        <f t="shared" si="71"/>
        <v>0</v>
      </c>
      <c r="M313" s="111">
        <f t="shared" si="72"/>
        <v>0</v>
      </c>
      <c r="N313" s="111">
        <f t="shared" si="73"/>
        <v>0</v>
      </c>
      <c r="O313" s="111">
        <f t="shared" si="74"/>
        <v>0</v>
      </c>
      <c r="P313" s="111">
        <f t="shared" si="75"/>
        <v>0</v>
      </c>
      <c r="Q313" s="111">
        <f t="shared" si="76"/>
        <v>0</v>
      </c>
      <c r="R313" s="111">
        <f t="shared" si="77"/>
        <v>0</v>
      </c>
      <c r="S313" s="111">
        <f t="shared" si="55"/>
        <v>0</v>
      </c>
      <c r="T313" s="111">
        <f t="shared" si="78"/>
        <v>0</v>
      </c>
      <c r="U313" s="111">
        <v>3</v>
      </c>
      <c r="V313" s="115"/>
      <c r="W313" s="125"/>
    </row>
    <row r="314" spans="1:23" s="12" customFormat="1" ht="75" customHeight="1" x14ac:dyDescent="0.2">
      <c r="A314" s="106"/>
      <c r="B314" s="114"/>
      <c r="C314" s="107" t="s">
        <v>103</v>
      </c>
      <c r="D314" s="108" t="s">
        <v>155</v>
      </c>
      <c r="E314" s="109"/>
      <c r="F314" s="110" t="s">
        <v>104</v>
      </c>
      <c r="G314" s="110" t="s">
        <v>104</v>
      </c>
      <c r="H314" s="110" t="s">
        <v>104</v>
      </c>
      <c r="I314" s="111">
        <f t="shared" si="68"/>
        <v>0</v>
      </c>
      <c r="J314" s="111">
        <f t="shared" si="69"/>
        <v>0</v>
      </c>
      <c r="K314" s="111">
        <f t="shared" si="70"/>
        <v>0</v>
      </c>
      <c r="L314" s="111">
        <f t="shared" si="71"/>
        <v>0</v>
      </c>
      <c r="M314" s="111">
        <f t="shared" si="72"/>
        <v>0</v>
      </c>
      <c r="N314" s="111">
        <f t="shared" si="73"/>
        <v>0</v>
      </c>
      <c r="O314" s="111">
        <f t="shared" si="74"/>
        <v>0</v>
      </c>
      <c r="P314" s="111">
        <f t="shared" si="75"/>
        <v>0</v>
      </c>
      <c r="Q314" s="111">
        <f t="shared" si="76"/>
        <v>0</v>
      </c>
      <c r="R314" s="111">
        <f t="shared" si="77"/>
        <v>0</v>
      </c>
      <c r="S314" s="111">
        <f t="shared" si="55"/>
        <v>0</v>
      </c>
      <c r="T314" s="111">
        <f t="shared" si="78"/>
        <v>0</v>
      </c>
      <c r="U314" s="111">
        <v>3</v>
      </c>
      <c r="V314" s="115"/>
      <c r="W314" s="125"/>
    </row>
    <row r="315" spans="1:23" s="12" customFormat="1" ht="75" customHeight="1" x14ac:dyDescent="0.2">
      <c r="A315" s="106"/>
      <c r="B315" s="114"/>
      <c r="C315" s="107" t="s">
        <v>103</v>
      </c>
      <c r="D315" s="108" t="s">
        <v>155</v>
      </c>
      <c r="E315" s="109"/>
      <c r="F315" s="110" t="s">
        <v>104</v>
      </c>
      <c r="G315" s="110" t="s">
        <v>104</v>
      </c>
      <c r="H315" s="110" t="s">
        <v>104</v>
      </c>
      <c r="I315" s="111">
        <f t="shared" si="68"/>
        <v>0</v>
      </c>
      <c r="J315" s="111">
        <f t="shared" si="69"/>
        <v>0</v>
      </c>
      <c r="K315" s="111">
        <f t="shared" si="70"/>
        <v>0</v>
      </c>
      <c r="L315" s="111">
        <f t="shared" si="71"/>
        <v>0</v>
      </c>
      <c r="M315" s="111">
        <f t="shared" si="72"/>
        <v>0</v>
      </c>
      <c r="N315" s="111">
        <f t="shared" si="73"/>
        <v>0</v>
      </c>
      <c r="O315" s="111">
        <f t="shared" si="74"/>
        <v>0</v>
      </c>
      <c r="P315" s="111">
        <f t="shared" si="75"/>
        <v>0</v>
      </c>
      <c r="Q315" s="111">
        <f t="shared" si="76"/>
        <v>0</v>
      </c>
      <c r="R315" s="111">
        <f t="shared" si="77"/>
        <v>0</v>
      </c>
      <c r="S315" s="111">
        <f t="shared" si="55"/>
        <v>0</v>
      </c>
      <c r="T315" s="111">
        <f t="shared" si="78"/>
        <v>0</v>
      </c>
      <c r="U315" s="111">
        <v>3</v>
      </c>
      <c r="V315" s="115"/>
      <c r="W315" s="125"/>
    </row>
    <row r="316" spans="1:23" s="12" customFormat="1" ht="75" customHeight="1" x14ac:dyDescent="0.2">
      <c r="A316" s="106"/>
      <c r="B316" s="114"/>
      <c r="C316" s="107" t="s">
        <v>103</v>
      </c>
      <c r="D316" s="108" t="s">
        <v>155</v>
      </c>
      <c r="E316" s="109"/>
      <c r="F316" s="110" t="s">
        <v>104</v>
      </c>
      <c r="G316" s="110" t="s">
        <v>104</v>
      </c>
      <c r="H316" s="110" t="s">
        <v>104</v>
      </c>
      <c r="I316" s="111">
        <f t="shared" si="68"/>
        <v>0</v>
      </c>
      <c r="J316" s="111">
        <f t="shared" si="69"/>
        <v>0</v>
      </c>
      <c r="K316" s="111">
        <f t="shared" si="70"/>
        <v>0</v>
      </c>
      <c r="L316" s="111">
        <f t="shared" si="71"/>
        <v>0</v>
      </c>
      <c r="M316" s="111">
        <f t="shared" si="72"/>
        <v>0</v>
      </c>
      <c r="N316" s="111">
        <f t="shared" si="73"/>
        <v>0</v>
      </c>
      <c r="O316" s="111">
        <f t="shared" si="74"/>
        <v>0</v>
      </c>
      <c r="P316" s="111">
        <f t="shared" si="75"/>
        <v>0</v>
      </c>
      <c r="Q316" s="111">
        <f t="shared" si="76"/>
        <v>0</v>
      </c>
      <c r="R316" s="111">
        <f t="shared" si="77"/>
        <v>0</v>
      </c>
      <c r="S316" s="111">
        <f t="shared" si="55"/>
        <v>0</v>
      </c>
      <c r="T316" s="111">
        <f t="shared" si="78"/>
        <v>0</v>
      </c>
      <c r="U316" s="111">
        <v>3</v>
      </c>
      <c r="V316" s="115"/>
      <c r="W316" s="125"/>
    </row>
    <row r="317" spans="1:23" s="12" customFormat="1" ht="75" customHeight="1" x14ac:dyDescent="0.2">
      <c r="A317" s="106"/>
      <c r="B317" s="114"/>
      <c r="C317" s="107" t="s">
        <v>103</v>
      </c>
      <c r="D317" s="108" t="s">
        <v>155</v>
      </c>
      <c r="E317" s="109"/>
      <c r="F317" s="110" t="s">
        <v>104</v>
      </c>
      <c r="G317" s="110" t="s">
        <v>104</v>
      </c>
      <c r="H317" s="110" t="s">
        <v>104</v>
      </c>
      <c r="I317" s="111">
        <f t="shared" si="68"/>
        <v>0</v>
      </c>
      <c r="J317" s="111">
        <f t="shared" si="69"/>
        <v>0</v>
      </c>
      <c r="K317" s="111">
        <f t="shared" si="70"/>
        <v>0</v>
      </c>
      <c r="L317" s="111">
        <f t="shared" si="71"/>
        <v>0</v>
      </c>
      <c r="M317" s="111">
        <f t="shared" si="72"/>
        <v>0</v>
      </c>
      <c r="N317" s="111">
        <f t="shared" si="73"/>
        <v>0</v>
      </c>
      <c r="O317" s="111">
        <f t="shared" si="74"/>
        <v>0</v>
      </c>
      <c r="P317" s="111">
        <f t="shared" si="75"/>
        <v>0</v>
      </c>
      <c r="Q317" s="111">
        <f t="shared" si="76"/>
        <v>0</v>
      </c>
      <c r="R317" s="111">
        <f t="shared" si="77"/>
        <v>0</v>
      </c>
      <c r="S317" s="111">
        <f t="shared" si="55"/>
        <v>0</v>
      </c>
      <c r="T317" s="111">
        <f t="shared" si="78"/>
        <v>0</v>
      </c>
      <c r="U317" s="111">
        <v>3</v>
      </c>
      <c r="V317" s="115"/>
      <c r="W317" s="125"/>
    </row>
    <row r="318" spans="1:23" s="12" customFormat="1" ht="75" customHeight="1" x14ac:dyDescent="0.2">
      <c r="A318" s="106"/>
      <c r="B318" s="114"/>
      <c r="C318" s="107" t="s">
        <v>103</v>
      </c>
      <c r="D318" s="108" t="s">
        <v>155</v>
      </c>
      <c r="E318" s="109"/>
      <c r="F318" s="110" t="s">
        <v>104</v>
      </c>
      <c r="G318" s="110" t="s">
        <v>104</v>
      </c>
      <c r="H318" s="110" t="s">
        <v>104</v>
      </c>
      <c r="I318" s="111">
        <f t="shared" si="68"/>
        <v>0</v>
      </c>
      <c r="J318" s="111">
        <f t="shared" si="69"/>
        <v>0</v>
      </c>
      <c r="K318" s="111">
        <f t="shared" si="70"/>
        <v>0</v>
      </c>
      <c r="L318" s="111">
        <f t="shared" si="71"/>
        <v>0</v>
      </c>
      <c r="M318" s="111">
        <f t="shared" si="72"/>
        <v>0</v>
      </c>
      <c r="N318" s="111">
        <f t="shared" si="73"/>
        <v>0</v>
      </c>
      <c r="O318" s="111">
        <f t="shared" si="74"/>
        <v>0</v>
      </c>
      <c r="P318" s="111">
        <f t="shared" si="75"/>
        <v>0</v>
      </c>
      <c r="Q318" s="111">
        <f t="shared" si="76"/>
        <v>0</v>
      </c>
      <c r="R318" s="111">
        <f t="shared" si="77"/>
        <v>0</v>
      </c>
      <c r="S318" s="111">
        <f t="shared" si="55"/>
        <v>0</v>
      </c>
      <c r="T318" s="111">
        <f t="shared" si="78"/>
        <v>0</v>
      </c>
      <c r="U318" s="111">
        <v>3</v>
      </c>
      <c r="V318" s="115"/>
      <c r="W318" s="125"/>
    </row>
    <row r="319" spans="1:23" s="12" customFormat="1" ht="75" customHeight="1" x14ac:dyDescent="0.2">
      <c r="A319" s="106"/>
      <c r="B319" s="114"/>
      <c r="C319" s="107" t="s">
        <v>103</v>
      </c>
      <c r="D319" s="108" t="s">
        <v>155</v>
      </c>
      <c r="E319" s="109"/>
      <c r="F319" s="110" t="s">
        <v>104</v>
      </c>
      <c r="G319" s="110" t="s">
        <v>104</v>
      </c>
      <c r="H319" s="110" t="s">
        <v>104</v>
      </c>
      <c r="I319" s="111">
        <f t="shared" si="68"/>
        <v>0</v>
      </c>
      <c r="J319" s="111">
        <f t="shared" si="69"/>
        <v>0</v>
      </c>
      <c r="K319" s="111">
        <f t="shared" si="70"/>
        <v>0</v>
      </c>
      <c r="L319" s="111">
        <f t="shared" si="71"/>
        <v>0</v>
      </c>
      <c r="M319" s="111">
        <f t="shared" si="72"/>
        <v>0</v>
      </c>
      <c r="N319" s="111">
        <f t="shared" si="73"/>
        <v>0</v>
      </c>
      <c r="O319" s="111">
        <f t="shared" si="74"/>
        <v>0</v>
      </c>
      <c r="P319" s="111">
        <f t="shared" si="75"/>
        <v>0</v>
      </c>
      <c r="Q319" s="111">
        <f t="shared" si="76"/>
        <v>0</v>
      </c>
      <c r="R319" s="111">
        <f t="shared" si="77"/>
        <v>0</v>
      </c>
      <c r="S319" s="111">
        <f t="shared" si="55"/>
        <v>0</v>
      </c>
      <c r="T319" s="111">
        <f t="shared" si="78"/>
        <v>0</v>
      </c>
      <c r="U319" s="111">
        <v>3</v>
      </c>
      <c r="V319" s="115"/>
      <c r="W319" s="125"/>
    </row>
    <row r="320" spans="1:23" s="12" customFormat="1" ht="75" customHeight="1" x14ac:dyDescent="0.2">
      <c r="A320" s="106"/>
      <c r="B320" s="114"/>
      <c r="C320" s="107" t="s">
        <v>103</v>
      </c>
      <c r="D320" s="108" t="s">
        <v>155</v>
      </c>
      <c r="E320" s="109"/>
      <c r="F320" s="110" t="s">
        <v>104</v>
      </c>
      <c r="G320" s="110" t="s">
        <v>104</v>
      </c>
      <c r="H320" s="110" t="s">
        <v>104</v>
      </c>
      <c r="I320" s="111">
        <f t="shared" si="68"/>
        <v>0</v>
      </c>
      <c r="J320" s="111">
        <f t="shared" si="69"/>
        <v>0</v>
      </c>
      <c r="K320" s="111">
        <f t="shared" si="70"/>
        <v>0</v>
      </c>
      <c r="L320" s="111">
        <f t="shared" si="71"/>
        <v>0</v>
      </c>
      <c r="M320" s="111">
        <f t="shared" si="72"/>
        <v>0</v>
      </c>
      <c r="N320" s="111">
        <f t="shared" si="73"/>
        <v>0</v>
      </c>
      <c r="O320" s="111">
        <f t="shared" si="74"/>
        <v>0</v>
      </c>
      <c r="P320" s="111">
        <f t="shared" si="75"/>
        <v>0</v>
      </c>
      <c r="Q320" s="111">
        <f t="shared" si="76"/>
        <v>0</v>
      </c>
      <c r="R320" s="111">
        <f t="shared" si="77"/>
        <v>0</v>
      </c>
      <c r="S320" s="111">
        <f t="shared" si="55"/>
        <v>0</v>
      </c>
      <c r="T320" s="111">
        <f t="shared" si="78"/>
        <v>0</v>
      </c>
      <c r="U320" s="111">
        <v>3</v>
      </c>
      <c r="V320" s="115"/>
      <c r="W320" s="125"/>
    </row>
    <row r="321" spans="1:23" s="12" customFormat="1" ht="75" customHeight="1" x14ac:dyDescent="0.2">
      <c r="A321" s="106"/>
      <c r="B321" s="114"/>
      <c r="C321" s="107" t="s">
        <v>103</v>
      </c>
      <c r="D321" s="108" t="s">
        <v>155</v>
      </c>
      <c r="E321" s="109"/>
      <c r="F321" s="110" t="s">
        <v>104</v>
      </c>
      <c r="G321" s="110" t="s">
        <v>104</v>
      </c>
      <c r="H321" s="110" t="s">
        <v>104</v>
      </c>
      <c r="I321" s="111">
        <f t="shared" si="68"/>
        <v>0</v>
      </c>
      <c r="J321" s="111">
        <f t="shared" si="69"/>
        <v>0</v>
      </c>
      <c r="K321" s="111">
        <f t="shared" si="70"/>
        <v>0</v>
      </c>
      <c r="L321" s="111">
        <f t="shared" si="71"/>
        <v>0</v>
      </c>
      <c r="M321" s="111">
        <f t="shared" si="72"/>
        <v>0</v>
      </c>
      <c r="N321" s="111">
        <f t="shared" si="73"/>
        <v>0</v>
      </c>
      <c r="O321" s="111">
        <f t="shared" si="74"/>
        <v>0</v>
      </c>
      <c r="P321" s="111">
        <f t="shared" si="75"/>
        <v>0</v>
      </c>
      <c r="Q321" s="111">
        <f t="shared" si="76"/>
        <v>0</v>
      </c>
      <c r="R321" s="111">
        <f t="shared" si="77"/>
        <v>0</v>
      </c>
      <c r="S321" s="111">
        <f t="shared" si="55"/>
        <v>0</v>
      </c>
      <c r="T321" s="111">
        <f t="shared" si="78"/>
        <v>0</v>
      </c>
      <c r="U321" s="111">
        <v>3</v>
      </c>
      <c r="V321" s="115"/>
      <c r="W321" s="125"/>
    </row>
    <row r="322" spans="1:23" s="12" customFormat="1" ht="75" customHeight="1" x14ac:dyDescent="0.2">
      <c r="A322" s="106"/>
      <c r="B322" s="114"/>
      <c r="C322" s="107" t="s">
        <v>103</v>
      </c>
      <c r="D322" s="108" t="s">
        <v>155</v>
      </c>
      <c r="E322" s="109"/>
      <c r="F322" s="110" t="s">
        <v>104</v>
      </c>
      <c r="G322" s="110" t="s">
        <v>104</v>
      </c>
      <c r="H322" s="110" t="s">
        <v>104</v>
      </c>
      <c r="I322" s="111">
        <f t="shared" si="68"/>
        <v>0</v>
      </c>
      <c r="J322" s="111">
        <f t="shared" si="69"/>
        <v>0</v>
      </c>
      <c r="K322" s="111">
        <f t="shared" si="70"/>
        <v>0</v>
      </c>
      <c r="L322" s="111">
        <f t="shared" si="71"/>
        <v>0</v>
      </c>
      <c r="M322" s="111">
        <f t="shared" si="72"/>
        <v>0</v>
      </c>
      <c r="N322" s="111">
        <f t="shared" si="73"/>
        <v>0</v>
      </c>
      <c r="O322" s="111">
        <f t="shared" si="74"/>
        <v>0</v>
      </c>
      <c r="P322" s="111">
        <f t="shared" si="75"/>
        <v>0</v>
      </c>
      <c r="Q322" s="111">
        <f t="shared" si="76"/>
        <v>0</v>
      </c>
      <c r="R322" s="111">
        <f t="shared" si="77"/>
        <v>0</v>
      </c>
      <c r="S322" s="111">
        <f t="shared" si="55"/>
        <v>0</v>
      </c>
      <c r="T322" s="111">
        <f t="shared" si="78"/>
        <v>0</v>
      </c>
      <c r="U322" s="111">
        <v>3</v>
      </c>
      <c r="V322" s="115"/>
      <c r="W322" s="125"/>
    </row>
    <row r="323" spans="1:23" s="12" customFormat="1" ht="75" customHeight="1" x14ac:dyDescent="0.2">
      <c r="A323" s="106"/>
      <c r="B323" s="114"/>
      <c r="C323" s="107" t="s">
        <v>103</v>
      </c>
      <c r="D323" s="108" t="s">
        <v>155</v>
      </c>
      <c r="E323" s="109"/>
      <c r="F323" s="110" t="s">
        <v>104</v>
      </c>
      <c r="G323" s="110" t="s">
        <v>104</v>
      </c>
      <c r="H323" s="110" t="s">
        <v>104</v>
      </c>
      <c r="I323" s="111">
        <f t="shared" si="68"/>
        <v>0</v>
      </c>
      <c r="J323" s="111">
        <f t="shared" si="69"/>
        <v>0</v>
      </c>
      <c r="K323" s="111">
        <f t="shared" si="70"/>
        <v>0</v>
      </c>
      <c r="L323" s="111">
        <f t="shared" si="71"/>
        <v>0</v>
      </c>
      <c r="M323" s="111">
        <f t="shared" si="72"/>
        <v>0</v>
      </c>
      <c r="N323" s="111">
        <f t="shared" si="73"/>
        <v>0</v>
      </c>
      <c r="O323" s="111">
        <f t="shared" si="74"/>
        <v>0</v>
      </c>
      <c r="P323" s="111">
        <f t="shared" si="75"/>
        <v>0</v>
      </c>
      <c r="Q323" s="111">
        <f t="shared" si="76"/>
        <v>0</v>
      </c>
      <c r="R323" s="111">
        <f t="shared" si="77"/>
        <v>0</v>
      </c>
      <c r="S323" s="111">
        <f t="shared" si="55"/>
        <v>0</v>
      </c>
      <c r="T323" s="111">
        <f t="shared" si="78"/>
        <v>0</v>
      </c>
      <c r="U323" s="111">
        <v>3</v>
      </c>
      <c r="V323" s="115"/>
      <c r="W323" s="125"/>
    </row>
    <row r="324" spans="1:23" s="12" customFormat="1" ht="75" customHeight="1" x14ac:dyDescent="0.2">
      <c r="A324" s="106"/>
      <c r="B324" s="114"/>
      <c r="C324" s="107" t="s">
        <v>103</v>
      </c>
      <c r="D324" s="108" t="s">
        <v>155</v>
      </c>
      <c r="E324" s="109"/>
      <c r="F324" s="110" t="s">
        <v>104</v>
      </c>
      <c r="G324" s="110" t="s">
        <v>104</v>
      </c>
      <c r="H324" s="110" t="s">
        <v>104</v>
      </c>
      <c r="I324" s="111">
        <f t="shared" si="68"/>
        <v>0</v>
      </c>
      <c r="J324" s="111">
        <f t="shared" si="69"/>
        <v>0</v>
      </c>
      <c r="K324" s="111">
        <f t="shared" si="70"/>
        <v>0</v>
      </c>
      <c r="L324" s="111">
        <f t="shared" si="71"/>
        <v>0</v>
      </c>
      <c r="M324" s="111">
        <f t="shared" si="72"/>
        <v>0</v>
      </c>
      <c r="N324" s="111">
        <f t="shared" si="73"/>
        <v>0</v>
      </c>
      <c r="O324" s="111">
        <f t="shared" si="74"/>
        <v>0</v>
      </c>
      <c r="P324" s="111">
        <f t="shared" si="75"/>
        <v>0</v>
      </c>
      <c r="Q324" s="111">
        <f t="shared" si="76"/>
        <v>0</v>
      </c>
      <c r="R324" s="111">
        <f t="shared" si="77"/>
        <v>0</v>
      </c>
      <c r="S324" s="111">
        <f t="shared" si="55"/>
        <v>0</v>
      </c>
      <c r="T324" s="111">
        <f t="shared" si="78"/>
        <v>0</v>
      </c>
      <c r="U324" s="111">
        <v>3</v>
      </c>
      <c r="V324" s="115"/>
      <c r="W324" s="125"/>
    </row>
    <row r="325" spans="1:23" s="12" customFormat="1" ht="75" customHeight="1" x14ac:dyDescent="0.2">
      <c r="A325" s="106"/>
      <c r="B325" s="114"/>
      <c r="C325" s="107" t="s">
        <v>103</v>
      </c>
      <c r="D325" s="108" t="s">
        <v>155</v>
      </c>
      <c r="E325" s="109"/>
      <c r="F325" s="110" t="s">
        <v>104</v>
      </c>
      <c r="G325" s="110" t="s">
        <v>104</v>
      </c>
      <c r="H325" s="110" t="s">
        <v>104</v>
      </c>
      <c r="I325" s="111">
        <f t="shared" si="68"/>
        <v>0</v>
      </c>
      <c r="J325" s="111">
        <f t="shared" si="69"/>
        <v>0</v>
      </c>
      <c r="K325" s="111">
        <f t="shared" si="70"/>
        <v>0</v>
      </c>
      <c r="L325" s="111">
        <f t="shared" si="71"/>
        <v>0</v>
      </c>
      <c r="M325" s="111">
        <f t="shared" si="72"/>
        <v>0</v>
      </c>
      <c r="N325" s="111">
        <f t="shared" si="73"/>
        <v>0</v>
      </c>
      <c r="O325" s="111">
        <f t="shared" si="74"/>
        <v>0</v>
      </c>
      <c r="P325" s="111">
        <f t="shared" si="75"/>
        <v>0</v>
      </c>
      <c r="Q325" s="111">
        <f t="shared" si="76"/>
        <v>0</v>
      </c>
      <c r="R325" s="111">
        <f t="shared" si="77"/>
        <v>0</v>
      </c>
      <c r="S325" s="111">
        <f t="shared" si="55"/>
        <v>0</v>
      </c>
      <c r="T325" s="111">
        <f t="shared" si="78"/>
        <v>0</v>
      </c>
      <c r="U325" s="111">
        <v>3</v>
      </c>
      <c r="V325" s="115"/>
      <c r="W325" s="125"/>
    </row>
    <row r="326" spans="1:23" s="12" customFormat="1" ht="75" customHeight="1" x14ac:dyDescent="0.2">
      <c r="A326" s="106"/>
      <c r="B326" s="114"/>
      <c r="C326" s="107" t="s">
        <v>103</v>
      </c>
      <c r="D326" s="108" t="s">
        <v>155</v>
      </c>
      <c r="E326" s="109"/>
      <c r="F326" s="110" t="s">
        <v>104</v>
      </c>
      <c r="G326" s="110" t="s">
        <v>104</v>
      </c>
      <c r="H326" s="110" t="s">
        <v>104</v>
      </c>
      <c r="I326" s="111">
        <f t="shared" si="68"/>
        <v>0</v>
      </c>
      <c r="J326" s="111">
        <f t="shared" si="69"/>
        <v>0</v>
      </c>
      <c r="K326" s="111">
        <f t="shared" si="70"/>
        <v>0</v>
      </c>
      <c r="L326" s="111">
        <f t="shared" si="71"/>
        <v>0</v>
      </c>
      <c r="M326" s="111">
        <f t="shared" si="72"/>
        <v>0</v>
      </c>
      <c r="N326" s="111">
        <f t="shared" si="73"/>
        <v>0</v>
      </c>
      <c r="O326" s="111">
        <f t="shared" si="74"/>
        <v>0</v>
      </c>
      <c r="P326" s="111">
        <f t="shared" si="75"/>
        <v>0</v>
      </c>
      <c r="Q326" s="111">
        <f t="shared" si="76"/>
        <v>0</v>
      </c>
      <c r="R326" s="111">
        <f t="shared" si="77"/>
        <v>0</v>
      </c>
      <c r="S326" s="111">
        <f t="shared" si="55"/>
        <v>0</v>
      </c>
      <c r="T326" s="111">
        <f t="shared" si="78"/>
        <v>0</v>
      </c>
      <c r="U326" s="111">
        <v>3</v>
      </c>
      <c r="V326" s="115"/>
      <c r="W326" s="125"/>
    </row>
    <row r="327" spans="1:23" s="12" customFormat="1" ht="75" customHeight="1" x14ac:dyDescent="0.2">
      <c r="A327" s="106"/>
      <c r="B327" s="114"/>
      <c r="C327" s="107" t="s">
        <v>103</v>
      </c>
      <c r="D327" s="108" t="s">
        <v>155</v>
      </c>
      <c r="E327" s="109"/>
      <c r="F327" s="110" t="s">
        <v>104</v>
      </c>
      <c r="G327" s="110" t="s">
        <v>104</v>
      </c>
      <c r="H327" s="110" t="s">
        <v>104</v>
      </c>
      <c r="I327" s="111">
        <f t="shared" si="68"/>
        <v>0</v>
      </c>
      <c r="J327" s="111">
        <f t="shared" si="69"/>
        <v>0</v>
      </c>
      <c r="K327" s="111">
        <f t="shared" si="70"/>
        <v>0</v>
      </c>
      <c r="L327" s="111">
        <f t="shared" si="71"/>
        <v>0</v>
      </c>
      <c r="M327" s="111">
        <f t="shared" si="72"/>
        <v>0</v>
      </c>
      <c r="N327" s="111">
        <f t="shared" si="73"/>
        <v>0</v>
      </c>
      <c r="O327" s="111">
        <f t="shared" si="74"/>
        <v>0</v>
      </c>
      <c r="P327" s="111">
        <f t="shared" si="75"/>
        <v>0</v>
      </c>
      <c r="Q327" s="111">
        <f t="shared" si="76"/>
        <v>0</v>
      </c>
      <c r="R327" s="111">
        <f t="shared" si="77"/>
        <v>0</v>
      </c>
      <c r="S327" s="111">
        <f t="shared" si="55"/>
        <v>0</v>
      </c>
      <c r="T327" s="111">
        <f t="shared" si="78"/>
        <v>0</v>
      </c>
      <c r="U327" s="111">
        <v>3</v>
      </c>
      <c r="V327" s="115"/>
      <c r="W327" s="125"/>
    </row>
    <row r="328" spans="1:23" s="12" customFormat="1" ht="75" customHeight="1" x14ac:dyDescent="0.2">
      <c r="A328" s="106"/>
      <c r="B328" s="114"/>
      <c r="C328" s="107" t="s">
        <v>103</v>
      </c>
      <c r="D328" s="108" t="s">
        <v>155</v>
      </c>
      <c r="E328" s="109"/>
      <c r="F328" s="110" t="s">
        <v>104</v>
      </c>
      <c r="G328" s="110" t="s">
        <v>104</v>
      </c>
      <c r="H328" s="110" t="s">
        <v>104</v>
      </c>
      <c r="I328" s="111">
        <f t="shared" ref="I328:I391" si="79">COUNTIFS(C328:C328,"=High",F328:F328,"=YES-Fully meets")</f>
        <v>0</v>
      </c>
      <c r="J328" s="111">
        <f t="shared" ref="J328:J391" si="80">COUNTIFS(C328:C328,"=High",F328:F328,"=YES-Partially meets")</f>
        <v>0</v>
      </c>
      <c r="K328" s="111">
        <f t="shared" ref="K328:K391" si="81">COUNTIFS(C328:C328,"=High",F328:F328,"=NO-Does not meet")</f>
        <v>0</v>
      </c>
      <c r="L328" s="111">
        <f t="shared" ref="L328:L391" si="82">COUNTIFS(C328:C328,"=Medium",F328:F328,"=YES-Fully meets")</f>
        <v>0</v>
      </c>
      <c r="M328" s="111">
        <f t="shared" ref="M328:M391" si="83">COUNTIFS(C328:C328,"=Medium",F328:F328,"=YES-Partially meets")</f>
        <v>0</v>
      </c>
      <c r="N328" s="111">
        <f t="shared" ref="N328:N391" si="84">COUNTIFS(C328:C328,"=Medium",F328:F328,"=NO-Does not meet")</f>
        <v>0</v>
      </c>
      <c r="O328" s="111">
        <f t="shared" ref="O328:O391" si="85">COUNTIFS(C328:C328,"=Low",F328:F328,"=YES-Fully meets")</f>
        <v>0</v>
      </c>
      <c r="P328" s="111">
        <f t="shared" ref="P328:P391" si="86">COUNTIFS(C328:C328,"=Low",F328:F328,"=YES-Partially meets")</f>
        <v>0</v>
      </c>
      <c r="Q328" s="111">
        <f t="shared" ref="Q328:Q391" si="87">COUNTIFS(C328:C328,"=Low",F328:F328,"=NO-Does not meet")</f>
        <v>0</v>
      </c>
      <c r="R328" s="111">
        <f t="shared" ref="R328:R391" si="88">+($I328*$I$2)+($J328*$J$2)+(K328*$K$2)+(L328*$L$2)+(M328*$M$2)+(N328*$N$2)+(O328*$O$2)+(P328*$P$2)+(Q328*$Q$2)</f>
        <v>0</v>
      </c>
      <c r="S328" s="111">
        <f t="shared" si="55"/>
        <v>0</v>
      </c>
      <c r="T328" s="111">
        <f t="shared" ref="T328:T391" si="89">+R328*S328</f>
        <v>0</v>
      </c>
      <c r="U328" s="111">
        <v>3</v>
      </c>
      <c r="V328" s="115"/>
      <c r="W328" s="125"/>
    </row>
    <row r="329" spans="1:23" s="12" customFormat="1" ht="75" customHeight="1" x14ac:dyDescent="0.2">
      <c r="A329" s="106"/>
      <c r="B329" s="114"/>
      <c r="C329" s="107" t="s">
        <v>103</v>
      </c>
      <c r="D329" s="108" t="s">
        <v>155</v>
      </c>
      <c r="E329" s="109"/>
      <c r="F329" s="110" t="s">
        <v>104</v>
      </c>
      <c r="G329" s="110" t="s">
        <v>104</v>
      </c>
      <c r="H329" s="110" t="s">
        <v>104</v>
      </c>
      <c r="I329" s="111">
        <f t="shared" si="79"/>
        <v>0</v>
      </c>
      <c r="J329" s="111">
        <f t="shared" si="80"/>
        <v>0</v>
      </c>
      <c r="K329" s="111">
        <f t="shared" si="81"/>
        <v>0</v>
      </c>
      <c r="L329" s="111">
        <f t="shared" si="82"/>
        <v>0</v>
      </c>
      <c r="M329" s="111">
        <f t="shared" si="83"/>
        <v>0</v>
      </c>
      <c r="N329" s="111">
        <f t="shared" si="84"/>
        <v>0</v>
      </c>
      <c r="O329" s="111">
        <f t="shared" si="85"/>
        <v>0</v>
      </c>
      <c r="P329" s="111">
        <f t="shared" si="86"/>
        <v>0</v>
      </c>
      <c r="Q329" s="111">
        <f t="shared" si="87"/>
        <v>0</v>
      </c>
      <c r="R329" s="111">
        <f t="shared" si="88"/>
        <v>0</v>
      </c>
      <c r="S329" s="111">
        <f t="shared" si="55"/>
        <v>0</v>
      </c>
      <c r="T329" s="111">
        <f t="shared" si="89"/>
        <v>0</v>
      </c>
      <c r="U329" s="111">
        <v>3</v>
      </c>
      <c r="V329" s="115"/>
      <c r="W329" s="125"/>
    </row>
    <row r="330" spans="1:23" s="12" customFormat="1" ht="75" customHeight="1" x14ac:dyDescent="0.2">
      <c r="A330" s="106"/>
      <c r="B330" s="114"/>
      <c r="C330" s="107" t="s">
        <v>103</v>
      </c>
      <c r="D330" s="108" t="s">
        <v>155</v>
      </c>
      <c r="E330" s="109"/>
      <c r="F330" s="110" t="s">
        <v>104</v>
      </c>
      <c r="G330" s="110" t="s">
        <v>104</v>
      </c>
      <c r="H330" s="110" t="s">
        <v>104</v>
      </c>
      <c r="I330" s="111">
        <f t="shared" si="79"/>
        <v>0</v>
      </c>
      <c r="J330" s="111">
        <f t="shared" si="80"/>
        <v>0</v>
      </c>
      <c r="K330" s="111">
        <f t="shared" si="81"/>
        <v>0</v>
      </c>
      <c r="L330" s="111">
        <f t="shared" si="82"/>
        <v>0</v>
      </c>
      <c r="M330" s="111">
        <f t="shared" si="83"/>
        <v>0</v>
      </c>
      <c r="N330" s="111">
        <f t="shared" si="84"/>
        <v>0</v>
      </c>
      <c r="O330" s="111">
        <f t="shared" si="85"/>
        <v>0</v>
      </c>
      <c r="P330" s="111">
        <f t="shared" si="86"/>
        <v>0</v>
      </c>
      <c r="Q330" s="111">
        <f t="shared" si="87"/>
        <v>0</v>
      </c>
      <c r="R330" s="111">
        <f t="shared" si="88"/>
        <v>0</v>
      </c>
      <c r="S330" s="111">
        <f t="shared" si="55"/>
        <v>0</v>
      </c>
      <c r="T330" s="111">
        <f t="shared" si="89"/>
        <v>0</v>
      </c>
      <c r="U330" s="111">
        <v>3</v>
      </c>
      <c r="V330" s="115"/>
      <c r="W330" s="125"/>
    </row>
    <row r="331" spans="1:23" s="12" customFormat="1" ht="75" customHeight="1" x14ac:dyDescent="0.2">
      <c r="A331" s="106"/>
      <c r="B331" s="114"/>
      <c r="C331" s="107" t="s">
        <v>103</v>
      </c>
      <c r="D331" s="108" t="s">
        <v>155</v>
      </c>
      <c r="E331" s="109"/>
      <c r="F331" s="110" t="s">
        <v>104</v>
      </c>
      <c r="G331" s="110" t="s">
        <v>104</v>
      </c>
      <c r="H331" s="110" t="s">
        <v>104</v>
      </c>
      <c r="I331" s="111">
        <f t="shared" si="79"/>
        <v>0</v>
      </c>
      <c r="J331" s="111">
        <f t="shared" si="80"/>
        <v>0</v>
      </c>
      <c r="K331" s="111">
        <f t="shared" si="81"/>
        <v>0</v>
      </c>
      <c r="L331" s="111">
        <f t="shared" si="82"/>
        <v>0</v>
      </c>
      <c r="M331" s="111">
        <f t="shared" si="83"/>
        <v>0</v>
      </c>
      <c r="N331" s="111">
        <f t="shared" si="84"/>
        <v>0</v>
      </c>
      <c r="O331" s="111">
        <f t="shared" si="85"/>
        <v>0</v>
      </c>
      <c r="P331" s="111">
        <f t="shared" si="86"/>
        <v>0</v>
      </c>
      <c r="Q331" s="111">
        <f t="shared" si="87"/>
        <v>0</v>
      </c>
      <c r="R331" s="111">
        <f t="shared" si="88"/>
        <v>0</v>
      </c>
      <c r="S331" s="111">
        <f t="shared" si="55"/>
        <v>0</v>
      </c>
      <c r="T331" s="111">
        <f t="shared" si="89"/>
        <v>0</v>
      </c>
      <c r="U331" s="111">
        <v>3</v>
      </c>
      <c r="V331" s="115"/>
      <c r="W331" s="125"/>
    </row>
    <row r="332" spans="1:23" s="12" customFormat="1" ht="75" customHeight="1" x14ac:dyDescent="0.2">
      <c r="A332" s="106"/>
      <c r="B332" s="114"/>
      <c r="C332" s="107" t="s">
        <v>103</v>
      </c>
      <c r="D332" s="108" t="s">
        <v>155</v>
      </c>
      <c r="E332" s="109"/>
      <c r="F332" s="110" t="s">
        <v>104</v>
      </c>
      <c r="G332" s="110" t="s">
        <v>104</v>
      </c>
      <c r="H332" s="110" t="s">
        <v>104</v>
      </c>
      <c r="I332" s="111">
        <f t="shared" si="79"/>
        <v>0</v>
      </c>
      <c r="J332" s="111">
        <f t="shared" si="80"/>
        <v>0</v>
      </c>
      <c r="K332" s="111">
        <f t="shared" si="81"/>
        <v>0</v>
      </c>
      <c r="L332" s="111">
        <f t="shared" si="82"/>
        <v>0</v>
      </c>
      <c r="M332" s="111">
        <f t="shared" si="83"/>
        <v>0</v>
      </c>
      <c r="N332" s="111">
        <f t="shared" si="84"/>
        <v>0</v>
      </c>
      <c r="O332" s="111">
        <f t="shared" si="85"/>
        <v>0</v>
      </c>
      <c r="P332" s="111">
        <f t="shared" si="86"/>
        <v>0</v>
      </c>
      <c r="Q332" s="111">
        <f t="shared" si="87"/>
        <v>0</v>
      </c>
      <c r="R332" s="111">
        <f t="shared" si="88"/>
        <v>0</v>
      </c>
      <c r="S332" s="111">
        <f t="shared" si="55"/>
        <v>0</v>
      </c>
      <c r="T332" s="111">
        <f t="shared" si="89"/>
        <v>0</v>
      </c>
      <c r="U332" s="111">
        <v>3</v>
      </c>
      <c r="V332" s="115"/>
      <c r="W332" s="125"/>
    </row>
    <row r="333" spans="1:23" s="12" customFormat="1" ht="75" customHeight="1" x14ac:dyDescent="0.2">
      <c r="A333" s="106"/>
      <c r="B333" s="114"/>
      <c r="C333" s="107" t="s">
        <v>103</v>
      </c>
      <c r="D333" s="108" t="s">
        <v>155</v>
      </c>
      <c r="E333" s="109"/>
      <c r="F333" s="110" t="s">
        <v>104</v>
      </c>
      <c r="G333" s="110" t="s">
        <v>104</v>
      </c>
      <c r="H333" s="110" t="s">
        <v>104</v>
      </c>
      <c r="I333" s="111">
        <f t="shared" si="79"/>
        <v>0</v>
      </c>
      <c r="J333" s="111">
        <f t="shared" si="80"/>
        <v>0</v>
      </c>
      <c r="K333" s="111">
        <f t="shared" si="81"/>
        <v>0</v>
      </c>
      <c r="L333" s="111">
        <f t="shared" si="82"/>
        <v>0</v>
      </c>
      <c r="M333" s="111">
        <f t="shared" si="83"/>
        <v>0</v>
      </c>
      <c r="N333" s="111">
        <f t="shared" si="84"/>
        <v>0</v>
      </c>
      <c r="O333" s="111">
        <f t="shared" si="85"/>
        <v>0</v>
      </c>
      <c r="P333" s="111">
        <f t="shared" si="86"/>
        <v>0</v>
      </c>
      <c r="Q333" s="111">
        <f t="shared" si="87"/>
        <v>0</v>
      </c>
      <c r="R333" s="111">
        <f t="shared" si="88"/>
        <v>0</v>
      </c>
      <c r="S333" s="111">
        <f t="shared" si="55"/>
        <v>0</v>
      </c>
      <c r="T333" s="111">
        <f t="shared" si="89"/>
        <v>0</v>
      </c>
      <c r="U333" s="111">
        <v>3</v>
      </c>
      <c r="V333" s="115"/>
      <c r="W333" s="125"/>
    </row>
    <row r="334" spans="1:23" s="12" customFormat="1" ht="75" customHeight="1" x14ac:dyDescent="0.2">
      <c r="A334" s="106"/>
      <c r="B334" s="114"/>
      <c r="C334" s="107" t="s">
        <v>103</v>
      </c>
      <c r="D334" s="108" t="s">
        <v>155</v>
      </c>
      <c r="E334" s="109"/>
      <c r="F334" s="110" t="s">
        <v>104</v>
      </c>
      <c r="G334" s="110" t="s">
        <v>104</v>
      </c>
      <c r="H334" s="110" t="s">
        <v>104</v>
      </c>
      <c r="I334" s="111">
        <f t="shared" si="79"/>
        <v>0</v>
      </c>
      <c r="J334" s="111">
        <f t="shared" si="80"/>
        <v>0</v>
      </c>
      <c r="K334" s="111">
        <f t="shared" si="81"/>
        <v>0</v>
      </c>
      <c r="L334" s="111">
        <f t="shared" si="82"/>
        <v>0</v>
      </c>
      <c r="M334" s="111">
        <f t="shared" si="83"/>
        <v>0</v>
      </c>
      <c r="N334" s="111">
        <f t="shared" si="84"/>
        <v>0</v>
      </c>
      <c r="O334" s="111">
        <f t="shared" si="85"/>
        <v>0</v>
      </c>
      <c r="P334" s="111">
        <f t="shared" si="86"/>
        <v>0</v>
      </c>
      <c r="Q334" s="111">
        <f t="shared" si="87"/>
        <v>0</v>
      </c>
      <c r="R334" s="111">
        <f t="shared" si="88"/>
        <v>0</v>
      </c>
      <c r="S334" s="111">
        <f t="shared" si="55"/>
        <v>0</v>
      </c>
      <c r="T334" s="111">
        <f t="shared" si="89"/>
        <v>0</v>
      </c>
      <c r="U334" s="111">
        <v>3</v>
      </c>
      <c r="V334" s="115"/>
      <c r="W334" s="125"/>
    </row>
    <row r="335" spans="1:23" s="12" customFormat="1" ht="75" customHeight="1" x14ac:dyDescent="0.2">
      <c r="A335" s="106"/>
      <c r="B335" s="114"/>
      <c r="C335" s="107" t="s">
        <v>103</v>
      </c>
      <c r="D335" s="108" t="s">
        <v>155</v>
      </c>
      <c r="E335" s="109"/>
      <c r="F335" s="110" t="s">
        <v>104</v>
      </c>
      <c r="G335" s="110" t="s">
        <v>104</v>
      </c>
      <c r="H335" s="110" t="s">
        <v>104</v>
      </c>
      <c r="I335" s="111">
        <f t="shared" si="79"/>
        <v>0</v>
      </c>
      <c r="J335" s="111">
        <f t="shared" si="80"/>
        <v>0</v>
      </c>
      <c r="K335" s="111">
        <f t="shared" si="81"/>
        <v>0</v>
      </c>
      <c r="L335" s="111">
        <f t="shared" si="82"/>
        <v>0</v>
      </c>
      <c r="M335" s="111">
        <f t="shared" si="83"/>
        <v>0</v>
      </c>
      <c r="N335" s="111">
        <f t="shared" si="84"/>
        <v>0</v>
      </c>
      <c r="O335" s="111">
        <f t="shared" si="85"/>
        <v>0</v>
      </c>
      <c r="P335" s="111">
        <f t="shared" si="86"/>
        <v>0</v>
      </c>
      <c r="Q335" s="111">
        <f t="shared" si="87"/>
        <v>0</v>
      </c>
      <c r="R335" s="111">
        <f t="shared" si="88"/>
        <v>0</v>
      </c>
      <c r="S335" s="111">
        <f t="shared" si="55"/>
        <v>0</v>
      </c>
      <c r="T335" s="111">
        <f t="shared" si="89"/>
        <v>0</v>
      </c>
      <c r="U335" s="111">
        <v>3</v>
      </c>
      <c r="V335" s="115"/>
      <c r="W335" s="125"/>
    </row>
    <row r="336" spans="1:23" s="12" customFormat="1" ht="75" customHeight="1" x14ac:dyDescent="0.2">
      <c r="A336" s="106"/>
      <c r="B336" s="114"/>
      <c r="C336" s="107" t="s">
        <v>103</v>
      </c>
      <c r="D336" s="108" t="s">
        <v>155</v>
      </c>
      <c r="E336" s="109"/>
      <c r="F336" s="110" t="s">
        <v>104</v>
      </c>
      <c r="G336" s="110" t="s">
        <v>104</v>
      </c>
      <c r="H336" s="110" t="s">
        <v>104</v>
      </c>
      <c r="I336" s="111">
        <f t="shared" si="79"/>
        <v>0</v>
      </c>
      <c r="J336" s="111">
        <f t="shared" si="80"/>
        <v>0</v>
      </c>
      <c r="K336" s="111">
        <f t="shared" si="81"/>
        <v>0</v>
      </c>
      <c r="L336" s="111">
        <f t="shared" si="82"/>
        <v>0</v>
      </c>
      <c r="M336" s="111">
        <f t="shared" si="83"/>
        <v>0</v>
      </c>
      <c r="N336" s="111">
        <f t="shared" si="84"/>
        <v>0</v>
      </c>
      <c r="O336" s="111">
        <f t="shared" si="85"/>
        <v>0</v>
      </c>
      <c r="P336" s="111">
        <f t="shared" si="86"/>
        <v>0</v>
      </c>
      <c r="Q336" s="111">
        <f t="shared" si="87"/>
        <v>0</v>
      </c>
      <c r="R336" s="111">
        <f t="shared" si="88"/>
        <v>0</v>
      </c>
      <c r="S336" s="111">
        <f t="shared" si="55"/>
        <v>0</v>
      </c>
      <c r="T336" s="111">
        <f t="shared" si="89"/>
        <v>0</v>
      </c>
      <c r="U336" s="111">
        <v>3</v>
      </c>
      <c r="V336" s="115"/>
      <c r="W336" s="125"/>
    </row>
    <row r="337" spans="1:23" s="12" customFormat="1" ht="75" customHeight="1" x14ac:dyDescent="0.2">
      <c r="A337" s="106"/>
      <c r="B337" s="114"/>
      <c r="C337" s="107" t="s">
        <v>103</v>
      </c>
      <c r="D337" s="108" t="s">
        <v>155</v>
      </c>
      <c r="E337" s="109"/>
      <c r="F337" s="110" t="s">
        <v>104</v>
      </c>
      <c r="G337" s="110" t="s">
        <v>104</v>
      </c>
      <c r="H337" s="110" t="s">
        <v>104</v>
      </c>
      <c r="I337" s="111">
        <f t="shared" si="79"/>
        <v>0</v>
      </c>
      <c r="J337" s="111">
        <f t="shared" si="80"/>
        <v>0</v>
      </c>
      <c r="K337" s="111">
        <f t="shared" si="81"/>
        <v>0</v>
      </c>
      <c r="L337" s="111">
        <f t="shared" si="82"/>
        <v>0</v>
      </c>
      <c r="M337" s="111">
        <f t="shared" si="83"/>
        <v>0</v>
      </c>
      <c r="N337" s="111">
        <f t="shared" si="84"/>
        <v>0</v>
      </c>
      <c r="O337" s="111">
        <f t="shared" si="85"/>
        <v>0</v>
      </c>
      <c r="P337" s="111">
        <f t="shared" si="86"/>
        <v>0</v>
      </c>
      <c r="Q337" s="111">
        <f t="shared" si="87"/>
        <v>0</v>
      </c>
      <c r="R337" s="111">
        <f t="shared" si="88"/>
        <v>0</v>
      </c>
      <c r="S337" s="111">
        <f t="shared" si="55"/>
        <v>0</v>
      </c>
      <c r="T337" s="111">
        <f t="shared" si="89"/>
        <v>0</v>
      </c>
      <c r="U337" s="111">
        <v>3</v>
      </c>
      <c r="V337" s="115"/>
      <c r="W337" s="125"/>
    </row>
    <row r="338" spans="1:23" s="12" customFormat="1" ht="75" customHeight="1" x14ac:dyDescent="0.2">
      <c r="A338" s="106"/>
      <c r="B338" s="114"/>
      <c r="C338" s="107" t="s">
        <v>103</v>
      </c>
      <c r="D338" s="108" t="s">
        <v>155</v>
      </c>
      <c r="E338" s="109"/>
      <c r="F338" s="110" t="s">
        <v>104</v>
      </c>
      <c r="G338" s="110" t="s">
        <v>104</v>
      </c>
      <c r="H338" s="110" t="s">
        <v>104</v>
      </c>
      <c r="I338" s="111">
        <f t="shared" si="79"/>
        <v>0</v>
      </c>
      <c r="J338" s="111">
        <f t="shared" si="80"/>
        <v>0</v>
      </c>
      <c r="K338" s="111">
        <f t="shared" si="81"/>
        <v>0</v>
      </c>
      <c r="L338" s="111">
        <f t="shared" si="82"/>
        <v>0</v>
      </c>
      <c r="M338" s="111">
        <f t="shared" si="83"/>
        <v>0</v>
      </c>
      <c r="N338" s="111">
        <f t="shared" si="84"/>
        <v>0</v>
      </c>
      <c r="O338" s="111">
        <f t="shared" si="85"/>
        <v>0</v>
      </c>
      <c r="P338" s="111">
        <f t="shared" si="86"/>
        <v>0</v>
      </c>
      <c r="Q338" s="111">
        <f t="shared" si="87"/>
        <v>0</v>
      </c>
      <c r="R338" s="111">
        <f t="shared" si="88"/>
        <v>0</v>
      </c>
      <c r="S338" s="111">
        <f t="shared" si="55"/>
        <v>0</v>
      </c>
      <c r="T338" s="111">
        <f t="shared" si="89"/>
        <v>0</v>
      </c>
      <c r="U338" s="111">
        <v>3</v>
      </c>
      <c r="V338" s="115"/>
      <c r="W338" s="125"/>
    </row>
    <row r="339" spans="1:23" s="12" customFormat="1" ht="75" customHeight="1" x14ac:dyDescent="0.2">
      <c r="A339" s="106"/>
      <c r="B339" s="114"/>
      <c r="C339" s="107" t="s">
        <v>103</v>
      </c>
      <c r="D339" s="108" t="s">
        <v>155</v>
      </c>
      <c r="E339" s="109"/>
      <c r="F339" s="110" t="s">
        <v>104</v>
      </c>
      <c r="G339" s="110" t="s">
        <v>104</v>
      </c>
      <c r="H339" s="110" t="s">
        <v>104</v>
      </c>
      <c r="I339" s="111">
        <f t="shared" si="79"/>
        <v>0</v>
      </c>
      <c r="J339" s="111">
        <f t="shared" si="80"/>
        <v>0</v>
      </c>
      <c r="K339" s="111">
        <f t="shared" si="81"/>
        <v>0</v>
      </c>
      <c r="L339" s="111">
        <f t="shared" si="82"/>
        <v>0</v>
      </c>
      <c r="M339" s="111">
        <f t="shared" si="83"/>
        <v>0</v>
      </c>
      <c r="N339" s="111">
        <f t="shared" si="84"/>
        <v>0</v>
      </c>
      <c r="O339" s="111">
        <f t="shared" si="85"/>
        <v>0</v>
      </c>
      <c r="P339" s="111">
        <f t="shared" si="86"/>
        <v>0</v>
      </c>
      <c r="Q339" s="111">
        <f t="shared" si="87"/>
        <v>0</v>
      </c>
      <c r="R339" s="111">
        <f t="shared" si="88"/>
        <v>0</v>
      </c>
      <c r="S339" s="111">
        <f t="shared" si="55"/>
        <v>0</v>
      </c>
      <c r="T339" s="111">
        <f t="shared" si="89"/>
        <v>0</v>
      </c>
      <c r="U339" s="111">
        <v>3</v>
      </c>
      <c r="V339" s="115"/>
      <c r="W339" s="125"/>
    </row>
    <row r="340" spans="1:23" s="12" customFormat="1" ht="75" customHeight="1" x14ac:dyDescent="0.2">
      <c r="A340" s="106"/>
      <c r="B340" s="114"/>
      <c r="C340" s="107" t="s">
        <v>103</v>
      </c>
      <c r="D340" s="108" t="s">
        <v>155</v>
      </c>
      <c r="E340" s="109"/>
      <c r="F340" s="110" t="s">
        <v>104</v>
      </c>
      <c r="G340" s="110" t="s">
        <v>104</v>
      </c>
      <c r="H340" s="110" t="s">
        <v>104</v>
      </c>
      <c r="I340" s="111">
        <f t="shared" si="79"/>
        <v>0</v>
      </c>
      <c r="J340" s="111">
        <f t="shared" si="80"/>
        <v>0</v>
      </c>
      <c r="K340" s="111">
        <f t="shared" si="81"/>
        <v>0</v>
      </c>
      <c r="L340" s="111">
        <f t="shared" si="82"/>
        <v>0</v>
      </c>
      <c r="M340" s="111">
        <f t="shared" si="83"/>
        <v>0</v>
      </c>
      <c r="N340" s="111">
        <f t="shared" si="84"/>
        <v>0</v>
      </c>
      <c r="O340" s="111">
        <f t="shared" si="85"/>
        <v>0</v>
      </c>
      <c r="P340" s="111">
        <f t="shared" si="86"/>
        <v>0</v>
      </c>
      <c r="Q340" s="111">
        <f t="shared" si="87"/>
        <v>0</v>
      </c>
      <c r="R340" s="111">
        <f t="shared" si="88"/>
        <v>0</v>
      </c>
      <c r="S340" s="111">
        <f t="shared" si="55"/>
        <v>0</v>
      </c>
      <c r="T340" s="111">
        <f t="shared" si="89"/>
        <v>0</v>
      </c>
      <c r="U340" s="111">
        <v>3</v>
      </c>
      <c r="V340" s="115"/>
      <c r="W340" s="125"/>
    </row>
    <row r="341" spans="1:23" s="12" customFormat="1" ht="75" customHeight="1" x14ac:dyDescent="0.2">
      <c r="A341" s="106"/>
      <c r="B341" s="114"/>
      <c r="C341" s="107" t="s">
        <v>103</v>
      </c>
      <c r="D341" s="108" t="s">
        <v>155</v>
      </c>
      <c r="E341" s="109"/>
      <c r="F341" s="110" t="s">
        <v>104</v>
      </c>
      <c r="G341" s="110" t="s">
        <v>104</v>
      </c>
      <c r="H341" s="110" t="s">
        <v>104</v>
      </c>
      <c r="I341" s="111">
        <f t="shared" si="79"/>
        <v>0</v>
      </c>
      <c r="J341" s="111">
        <f t="shared" si="80"/>
        <v>0</v>
      </c>
      <c r="K341" s="111">
        <f t="shared" si="81"/>
        <v>0</v>
      </c>
      <c r="L341" s="111">
        <f t="shared" si="82"/>
        <v>0</v>
      </c>
      <c r="M341" s="111">
        <f t="shared" si="83"/>
        <v>0</v>
      </c>
      <c r="N341" s="111">
        <f t="shared" si="84"/>
        <v>0</v>
      </c>
      <c r="O341" s="111">
        <f t="shared" si="85"/>
        <v>0</v>
      </c>
      <c r="P341" s="111">
        <f t="shared" si="86"/>
        <v>0</v>
      </c>
      <c r="Q341" s="111">
        <f t="shared" si="87"/>
        <v>0</v>
      </c>
      <c r="R341" s="111">
        <f t="shared" si="88"/>
        <v>0</v>
      </c>
      <c r="S341" s="111">
        <f t="shared" si="55"/>
        <v>0</v>
      </c>
      <c r="T341" s="111">
        <f t="shared" si="89"/>
        <v>0</v>
      </c>
      <c r="U341" s="111">
        <v>3</v>
      </c>
      <c r="V341" s="115"/>
      <c r="W341" s="125"/>
    </row>
    <row r="342" spans="1:23" s="12" customFormat="1" ht="75" customHeight="1" x14ac:dyDescent="0.2">
      <c r="A342" s="106"/>
      <c r="B342" s="114"/>
      <c r="C342" s="107" t="s">
        <v>103</v>
      </c>
      <c r="D342" s="108" t="s">
        <v>155</v>
      </c>
      <c r="E342" s="109"/>
      <c r="F342" s="110" t="s">
        <v>104</v>
      </c>
      <c r="G342" s="110" t="s">
        <v>104</v>
      </c>
      <c r="H342" s="110" t="s">
        <v>104</v>
      </c>
      <c r="I342" s="111">
        <f t="shared" si="79"/>
        <v>0</v>
      </c>
      <c r="J342" s="111">
        <f t="shared" si="80"/>
        <v>0</v>
      </c>
      <c r="K342" s="111">
        <f t="shared" si="81"/>
        <v>0</v>
      </c>
      <c r="L342" s="111">
        <f t="shared" si="82"/>
        <v>0</v>
      </c>
      <c r="M342" s="111">
        <f t="shared" si="83"/>
        <v>0</v>
      </c>
      <c r="N342" s="111">
        <f t="shared" si="84"/>
        <v>0</v>
      </c>
      <c r="O342" s="111">
        <f t="shared" si="85"/>
        <v>0</v>
      </c>
      <c r="P342" s="111">
        <f t="shared" si="86"/>
        <v>0</v>
      </c>
      <c r="Q342" s="111">
        <f t="shared" si="87"/>
        <v>0</v>
      </c>
      <c r="R342" s="111">
        <f t="shared" si="88"/>
        <v>0</v>
      </c>
      <c r="S342" s="111">
        <f t="shared" si="55"/>
        <v>0</v>
      </c>
      <c r="T342" s="111">
        <f t="shared" si="89"/>
        <v>0</v>
      </c>
      <c r="U342" s="111">
        <v>3</v>
      </c>
      <c r="V342" s="115"/>
      <c r="W342" s="125"/>
    </row>
    <row r="343" spans="1:23" s="12" customFormat="1" ht="75" customHeight="1" x14ac:dyDescent="0.2">
      <c r="A343" s="106"/>
      <c r="B343" s="114"/>
      <c r="C343" s="107" t="s">
        <v>103</v>
      </c>
      <c r="D343" s="108" t="s">
        <v>155</v>
      </c>
      <c r="E343" s="109"/>
      <c r="F343" s="110" t="s">
        <v>104</v>
      </c>
      <c r="G343" s="110" t="s">
        <v>104</v>
      </c>
      <c r="H343" s="110" t="s">
        <v>104</v>
      </c>
      <c r="I343" s="111">
        <f t="shared" si="79"/>
        <v>0</v>
      </c>
      <c r="J343" s="111">
        <f t="shared" si="80"/>
        <v>0</v>
      </c>
      <c r="K343" s="111">
        <f t="shared" si="81"/>
        <v>0</v>
      </c>
      <c r="L343" s="111">
        <f t="shared" si="82"/>
        <v>0</v>
      </c>
      <c r="M343" s="111">
        <f t="shared" si="83"/>
        <v>0</v>
      </c>
      <c r="N343" s="111">
        <f t="shared" si="84"/>
        <v>0</v>
      </c>
      <c r="O343" s="111">
        <f t="shared" si="85"/>
        <v>0</v>
      </c>
      <c r="P343" s="111">
        <f t="shared" si="86"/>
        <v>0</v>
      </c>
      <c r="Q343" s="111">
        <f t="shared" si="87"/>
        <v>0</v>
      </c>
      <c r="R343" s="111">
        <f t="shared" si="88"/>
        <v>0</v>
      </c>
      <c r="S343" s="111">
        <f t="shared" si="55"/>
        <v>0</v>
      </c>
      <c r="T343" s="111">
        <f t="shared" si="89"/>
        <v>0</v>
      </c>
      <c r="U343" s="111">
        <v>3</v>
      </c>
      <c r="V343" s="115"/>
      <c r="W343" s="125"/>
    </row>
    <row r="344" spans="1:23" s="12" customFormat="1" ht="75" customHeight="1" x14ac:dyDescent="0.2">
      <c r="A344" s="106"/>
      <c r="B344" s="114"/>
      <c r="C344" s="107" t="s">
        <v>103</v>
      </c>
      <c r="D344" s="108" t="s">
        <v>155</v>
      </c>
      <c r="E344" s="109"/>
      <c r="F344" s="110" t="s">
        <v>104</v>
      </c>
      <c r="G344" s="110" t="s">
        <v>104</v>
      </c>
      <c r="H344" s="110" t="s">
        <v>104</v>
      </c>
      <c r="I344" s="111">
        <f t="shared" si="79"/>
        <v>0</v>
      </c>
      <c r="J344" s="111">
        <f t="shared" si="80"/>
        <v>0</v>
      </c>
      <c r="K344" s="111">
        <f t="shared" si="81"/>
        <v>0</v>
      </c>
      <c r="L344" s="111">
        <f t="shared" si="82"/>
        <v>0</v>
      </c>
      <c r="M344" s="111">
        <f t="shared" si="83"/>
        <v>0</v>
      </c>
      <c r="N344" s="111">
        <f t="shared" si="84"/>
        <v>0</v>
      </c>
      <c r="O344" s="111">
        <f t="shared" si="85"/>
        <v>0</v>
      </c>
      <c r="P344" s="111">
        <f t="shared" si="86"/>
        <v>0</v>
      </c>
      <c r="Q344" s="111">
        <f t="shared" si="87"/>
        <v>0</v>
      </c>
      <c r="R344" s="111">
        <f t="shared" si="88"/>
        <v>0</v>
      </c>
      <c r="S344" s="111">
        <f t="shared" si="55"/>
        <v>0</v>
      </c>
      <c r="T344" s="111">
        <f t="shared" si="89"/>
        <v>0</v>
      </c>
      <c r="U344" s="111">
        <v>3</v>
      </c>
      <c r="V344" s="115"/>
      <c r="W344" s="125"/>
    </row>
    <row r="345" spans="1:23" s="12" customFormat="1" ht="75" customHeight="1" x14ac:dyDescent="0.2">
      <c r="A345" s="106"/>
      <c r="B345" s="114"/>
      <c r="C345" s="107" t="s">
        <v>103</v>
      </c>
      <c r="D345" s="108" t="s">
        <v>155</v>
      </c>
      <c r="E345" s="109"/>
      <c r="F345" s="110" t="s">
        <v>104</v>
      </c>
      <c r="G345" s="110" t="s">
        <v>104</v>
      </c>
      <c r="H345" s="110" t="s">
        <v>104</v>
      </c>
      <c r="I345" s="111">
        <f t="shared" si="79"/>
        <v>0</v>
      </c>
      <c r="J345" s="111">
        <f t="shared" si="80"/>
        <v>0</v>
      </c>
      <c r="K345" s="111">
        <f t="shared" si="81"/>
        <v>0</v>
      </c>
      <c r="L345" s="111">
        <f t="shared" si="82"/>
        <v>0</v>
      </c>
      <c r="M345" s="111">
        <f t="shared" si="83"/>
        <v>0</v>
      </c>
      <c r="N345" s="111">
        <f t="shared" si="84"/>
        <v>0</v>
      </c>
      <c r="O345" s="111">
        <f t="shared" si="85"/>
        <v>0</v>
      </c>
      <c r="P345" s="111">
        <f t="shared" si="86"/>
        <v>0</v>
      </c>
      <c r="Q345" s="111">
        <f t="shared" si="87"/>
        <v>0</v>
      </c>
      <c r="R345" s="111">
        <f t="shared" si="88"/>
        <v>0</v>
      </c>
      <c r="S345" s="111">
        <f t="shared" si="55"/>
        <v>0</v>
      </c>
      <c r="T345" s="111">
        <f t="shared" si="89"/>
        <v>0</v>
      </c>
      <c r="U345" s="111">
        <v>3</v>
      </c>
      <c r="V345" s="115"/>
      <c r="W345" s="125"/>
    </row>
    <row r="346" spans="1:23" s="12" customFormat="1" ht="75" customHeight="1" x14ac:dyDescent="0.2">
      <c r="A346" s="106"/>
      <c r="B346" s="114"/>
      <c r="C346" s="107" t="s">
        <v>103</v>
      </c>
      <c r="D346" s="108" t="s">
        <v>155</v>
      </c>
      <c r="E346" s="109"/>
      <c r="F346" s="110" t="s">
        <v>104</v>
      </c>
      <c r="G346" s="110" t="s">
        <v>104</v>
      </c>
      <c r="H346" s="110" t="s">
        <v>104</v>
      </c>
      <c r="I346" s="111">
        <f t="shared" si="79"/>
        <v>0</v>
      </c>
      <c r="J346" s="111">
        <f t="shared" si="80"/>
        <v>0</v>
      </c>
      <c r="K346" s="111">
        <f t="shared" si="81"/>
        <v>0</v>
      </c>
      <c r="L346" s="111">
        <f t="shared" si="82"/>
        <v>0</v>
      </c>
      <c r="M346" s="111">
        <f t="shared" si="83"/>
        <v>0</v>
      </c>
      <c r="N346" s="111">
        <f t="shared" si="84"/>
        <v>0</v>
      </c>
      <c r="O346" s="111">
        <f t="shared" si="85"/>
        <v>0</v>
      </c>
      <c r="P346" s="111">
        <f t="shared" si="86"/>
        <v>0</v>
      </c>
      <c r="Q346" s="111">
        <f t="shared" si="87"/>
        <v>0</v>
      </c>
      <c r="R346" s="111">
        <f t="shared" si="88"/>
        <v>0</v>
      </c>
      <c r="S346" s="111">
        <f t="shared" si="55"/>
        <v>0</v>
      </c>
      <c r="T346" s="111">
        <f t="shared" si="89"/>
        <v>0</v>
      </c>
      <c r="U346" s="111">
        <v>3</v>
      </c>
      <c r="V346" s="115"/>
      <c r="W346" s="125"/>
    </row>
    <row r="347" spans="1:23" s="12" customFormat="1" ht="75" customHeight="1" x14ac:dyDescent="0.2">
      <c r="A347" s="106"/>
      <c r="B347" s="114"/>
      <c r="C347" s="107" t="s">
        <v>103</v>
      </c>
      <c r="D347" s="108" t="s">
        <v>155</v>
      </c>
      <c r="E347" s="109"/>
      <c r="F347" s="110" t="s">
        <v>104</v>
      </c>
      <c r="G347" s="110" t="s">
        <v>104</v>
      </c>
      <c r="H347" s="110" t="s">
        <v>104</v>
      </c>
      <c r="I347" s="111">
        <f t="shared" si="79"/>
        <v>0</v>
      </c>
      <c r="J347" s="111">
        <f t="shared" si="80"/>
        <v>0</v>
      </c>
      <c r="K347" s="111">
        <f t="shared" si="81"/>
        <v>0</v>
      </c>
      <c r="L347" s="111">
        <f t="shared" si="82"/>
        <v>0</v>
      </c>
      <c r="M347" s="111">
        <f t="shared" si="83"/>
        <v>0</v>
      </c>
      <c r="N347" s="111">
        <f t="shared" si="84"/>
        <v>0</v>
      </c>
      <c r="O347" s="111">
        <f t="shared" si="85"/>
        <v>0</v>
      </c>
      <c r="P347" s="111">
        <f t="shared" si="86"/>
        <v>0</v>
      </c>
      <c r="Q347" s="111">
        <f t="shared" si="87"/>
        <v>0</v>
      </c>
      <c r="R347" s="111">
        <f t="shared" si="88"/>
        <v>0</v>
      </c>
      <c r="S347" s="111">
        <f t="shared" si="55"/>
        <v>0</v>
      </c>
      <c r="T347" s="111">
        <f t="shared" si="89"/>
        <v>0</v>
      </c>
      <c r="U347" s="111">
        <v>3</v>
      </c>
      <c r="V347" s="115"/>
      <c r="W347" s="125"/>
    </row>
    <row r="348" spans="1:23" s="12" customFormat="1" ht="75" customHeight="1" x14ac:dyDescent="0.2">
      <c r="A348" s="106"/>
      <c r="B348" s="114"/>
      <c r="C348" s="107" t="s">
        <v>103</v>
      </c>
      <c r="D348" s="108" t="s">
        <v>155</v>
      </c>
      <c r="E348" s="109"/>
      <c r="F348" s="110" t="s">
        <v>104</v>
      </c>
      <c r="G348" s="110" t="s">
        <v>104</v>
      </c>
      <c r="H348" s="110" t="s">
        <v>104</v>
      </c>
      <c r="I348" s="111">
        <f t="shared" si="79"/>
        <v>0</v>
      </c>
      <c r="J348" s="111">
        <f t="shared" si="80"/>
        <v>0</v>
      </c>
      <c r="K348" s="111">
        <f t="shared" si="81"/>
        <v>0</v>
      </c>
      <c r="L348" s="111">
        <f t="shared" si="82"/>
        <v>0</v>
      </c>
      <c r="M348" s="111">
        <f t="shared" si="83"/>
        <v>0</v>
      </c>
      <c r="N348" s="111">
        <f t="shared" si="84"/>
        <v>0</v>
      </c>
      <c r="O348" s="111">
        <f t="shared" si="85"/>
        <v>0</v>
      </c>
      <c r="P348" s="111">
        <f t="shared" si="86"/>
        <v>0</v>
      </c>
      <c r="Q348" s="111">
        <f t="shared" si="87"/>
        <v>0</v>
      </c>
      <c r="R348" s="111">
        <f t="shared" si="88"/>
        <v>0</v>
      </c>
      <c r="S348" s="111">
        <f t="shared" si="55"/>
        <v>0</v>
      </c>
      <c r="T348" s="111">
        <f t="shared" si="89"/>
        <v>0</v>
      </c>
      <c r="U348" s="111">
        <v>3</v>
      </c>
      <c r="V348" s="115"/>
      <c r="W348" s="125"/>
    </row>
    <row r="349" spans="1:23" s="12" customFormat="1" ht="75" customHeight="1" x14ac:dyDescent="0.2">
      <c r="A349" s="106"/>
      <c r="B349" s="114"/>
      <c r="C349" s="107" t="s">
        <v>103</v>
      </c>
      <c r="D349" s="108" t="s">
        <v>155</v>
      </c>
      <c r="E349" s="109"/>
      <c r="F349" s="110" t="s">
        <v>104</v>
      </c>
      <c r="G349" s="110" t="s">
        <v>104</v>
      </c>
      <c r="H349" s="110" t="s">
        <v>104</v>
      </c>
      <c r="I349" s="111">
        <f t="shared" si="79"/>
        <v>0</v>
      </c>
      <c r="J349" s="111">
        <f t="shared" si="80"/>
        <v>0</v>
      </c>
      <c r="K349" s="111">
        <f t="shared" si="81"/>
        <v>0</v>
      </c>
      <c r="L349" s="111">
        <f t="shared" si="82"/>
        <v>0</v>
      </c>
      <c r="M349" s="111">
        <f t="shared" si="83"/>
        <v>0</v>
      </c>
      <c r="N349" s="111">
        <f t="shared" si="84"/>
        <v>0</v>
      </c>
      <c r="O349" s="111">
        <f t="shared" si="85"/>
        <v>0</v>
      </c>
      <c r="P349" s="111">
        <f t="shared" si="86"/>
        <v>0</v>
      </c>
      <c r="Q349" s="111">
        <f t="shared" si="87"/>
        <v>0</v>
      </c>
      <c r="R349" s="111">
        <f t="shared" si="88"/>
        <v>0</v>
      </c>
      <c r="S349" s="111">
        <f t="shared" si="55"/>
        <v>0</v>
      </c>
      <c r="T349" s="111">
        <f t="shared" si="89"/>
        <v>0</v>
      </c>
      <c r="U349" s="111">
        <v>3</v>
      </c>
      <c r="V349" s="115"/>
      <c r="W349" s="125"/>
    </row>
    <row r="350" spans="1:23" s="12" customFormat="1" ht="75" customHeight="1" x14ac:dyDescent="0.2">
      <c r="A350" s="106"/>
      <c r="B350" s="114"/>
      <c r="C350" s="107" t="s">
        <v>103</v>
      </c>
      <c r="D350" s="108" t="s">
        <v>155</v>
      </c>
      <c r="E350" s="109"/>
      <c r="F350" s="110" t="s">
        <v>104</v>
      </c>
      <c r="G350" s="110" t="s">
        <v>104</v>
      </c>
      <c r="H350" s="110" t="s">
        <v>104</v>
      </c>
      <c r="I350" s="111">
        <f t="shared" si="79"/>
        <v>0</v>
      </c>
      <c r="J350" s="111">
        <f t="shared" si="80"/>
        <v>0</v>
      </c>
      <c r="K350" s="111">
        <f t="shared" si="81"/>
        <v>0</v>
      </c>
      <c r="L350" s="111">
        <f t="shared" si="82"/>
        <v>0</v>
      </c>
      <c r="M350" s="111">
        <f t="shared" si="83"/>
        <v>0</v>
      </c>
      <c r="N350" s="111">
        <f t="shared" si="84"/>
        <v>0</v>
      </c>
      <c r="O350" s="111">
        <f t="shared" si="85"/>
        <v>0</v>
      </c>
      <c r="P350" s="111">
        <f t="shared" si="86"/>
        <v>0</v>
      </c>
      <c r="Q350" s="111">
        <f t="shared" si="87"/>
        <v>0</v>
      </c>
      <c r="R350" s="111">
        <f t="shared" si="88"/>
        <v>0</v>
      </c>
      <c r="S350" s="111">
        <f t="shared" si="55"/>
        <v>0</v>
      </c>
      <c r="T350" s="111">
        <f t="shared" si="89"/>
        <v>0</v>
      </c>
      <c r="U350" s="111">
        <v>3</v>
      </c>
      <c r="V350" s="115"/>
      <c r="W350" s="125"/>
    </row>
    <row r="351" spans="1:23" s="12" customFormat="1" ht="75" customHeight="1" x14ac:dyDescent="0.2">
      <c r="A351" s="106"/>
      <c r="B351" s="114"/>
      <c r="C351" s="107" t="s">
        <v>103</v>
      </c>
      <c r="D351" s="108" t="s">
        <v>155</v>
      </c>
      <c r="E351" s="109"/>
      <c r="F351" s="110" t="s">
        <v>104</v>
      </c>
      <c r="G351" s="110" t="s">
        <v>104</v>
      </c>
      <c r="H351" s="110" t="s">
        <v>104</v>
      </c>
      <c r="I351" s="111">
        <f t="shared" si="79"/>
        <v>0</v>
      </c>
      <c r="J351" s="111">
        <f t="shared" si="80"/>
        <v>0</v>
      </c>
      <c r="K351" s="111">
        <f t="shared" si="81"/>
        <v>0</v>
      </c>
      <c r="L351" s="111">
        <f t="shared" si="82"/>
        <v>0</v>
      </c>
      <c r="M351" s="111">
        <f t="shared" si="83"/>
        <v>0</v>
      </c>
      <c r="N351" s="111">
        <f t="shared" si="84"/>
        <v>0</v>
      </c>
      <c r="O351" s="111">
        <f t="shared" si="85"/>
        <v>0</v>
      </c>
      <c r="P351" s="111">
        <f t="shared" si="86"/>
        <v>0</v>
      </c>
      <c r="Q351" s="111">
        <f t="shared" si="87"/>
        <v>0</v>
      </c>
      <c r="R351" s="111">
        <f t="shared" si="88"/>
        <v>0</v>
      </c>
      <c r="S351" s="111">
        <f t="shared" si="55"/>
        <v>0</v>
      </c>
      <c r="T351" s="111">
        <f t="shared" si="89"/>
        <v>0</v>
      </c>
      <c r="U351" s="111">
        <v>3</v>
      </c>
      <c r="V351" s="115"/>
      <c r="W351" s="125"/>
    </row>
    <row r="352" spans="1:23" s="12" customFormat="1" ht="75" customHeight="1" x14ac:dyDescent="0.2">
      <c r="A352" s="106"/>
      <c r="B352" s="114"/>
      <c r="C352" s="107" t="s">
        <v>103</v>
      </c>
      <c r="D352" s="108" t="s">
        <v>155</v>
      </c>
      <c r="E352" s="109"/>
      <c r="F352" s="110" t="s">
        <v>104</v>
      </c>
      <c r="G352" s="110" t="s">
        <v>104</v>
      </c>
      <c r="H352" s="110" t="s">
        <v>104</v>
      </c>
      <c r="I352" s="111">
        <f t="shared" si="79"/>
        <v>0</v>
      </c>
      <c r="J352" s="111">
        <f t="shared" si="80"/>
        <v>0</v>
      </c>
      <c r="K352" s="111">
        <f t="shared" si="81"/>
        <v>0</v>
      </c>
      <c r="L352" s="111">
        <f t="shared" si="82"/>
        <v>0</v>
      </c>
      <c r="M352" s="111">
        <f t="shared" si="83"/>
        <v>0</v>
      </c>
      <c r="N352" s="111">
        <f t="shared" si="84"/>
        <v>0</v>
      </c>
      <c r="O352" s="111">
        <f t="shared" si="85"/>
        <v>0</v>
      </c>
      <c r="P352" s="111">
        <f t="shared" si="86"/>
        <v>0</v>
      </c>
      <c r="Q352" s="111">
        <f t="shared" si="87"/>
        <v>0</v>
      </c>
      <c r="R352" s="111">
        <f t="shared" si="88"/>
        <v>0</v>
      </c>
      <c r="S352" s="111">
        <f t="shared" si="55"/>
        <v>0</v>
      </c>
      <c r="T352" s="111">
        <f t="shared" si="89"/>
        <v>0</v>
      </c>
      <c r="U352" s="111">
        <v>3</v>
      </c>
      <c r="V352" s="115"/>
      <c r="W352" s="125"/>
    </row>
    <row r="353" spans="1:23" s="12" customFormat="1" ht="75" customHeight="1" x14ac:dyDescent="0.2">
      <c r="A353" s="106"/>
      <c r="B353" s="114"/>
      <c r="C353" s="107" t="s">
        <v>103</v>
      </c>
      <c r="D353" s="108" t="s">
        <v>155</v>
      </c>
      <c r="E353" s="109"/>
      <c r="F353" s="110" t="s">
        <v>104</v>
      </c>
      <c r="G353" s="110" t="s">
        <v>104</v>
      </c>
      <c r="H353" s="110" t="s">
        <v>104</v>
      </c>
      <c r="I353" s="111">
        <f t="shared" si="79"/>
        <v>0</v>
      </c>
      <c r="J353" s="111">
        <f t="shared" si="80"/>
        <v>0</v>
      </c>
      <c r="K353" s="111">
        <f t="shared" si="81"/>
        <v>0</v>
      </c>
      <c r="L353" s="111">
        <f t="shared" si="82"/>
        <v>0</v>
      </c>
      <c r="M353" s="111">
        <f t="shared" si="83"/>
        <v>0</v>
      </c>
      <c r="N353" s="111">
        <f t="shared" si="84"/>
        <v>0</v>
      </c>
      <c r="O353" s="111">
        <f t="shared" si="85"/>
        <v>0</v>
      </c>
      <c r="P353" s="111">
        <f t="shared" si="86"/>
        <v>0</v>
      </c>
      <c r="Q353" s="111">
        <f t="shared" si="87"/>
        <v>0</v>
      </c>
      <c r="R353" s="111">
        <f t="shared" si="88"/>
        <v>0</v>
      </c>
      <c r="S353" s="111">
        <f t="shared" si="55"/>
        <v>0</v>
      </c>
      <c r="T353" s="111">
        <f t="shared" si="89"/>
        <v>0</v>
      </c>
      <c r="U353" s="111">
        <v>3</v>
      </c>
      <c r="V353" s="115"/>
      <c r="W353" s="125"/>
    </row>
    <row r="354" spans="1:23" s="12" customFormat="1" ht="75" customHeight="1" x14ac:dyDescent="0.2">
      <c r="A354" s="106"/>
      <c r="B354" s="114"/>
      <c r="C354" s="107" t="s">
        <v>103</v>
      </c>
      <c r="D354" s="108" t="s">
        <v>155</v>
      </c>
      <c r="E354" s="109"/>
      <c r="F354" s="110" t="s">
        <v>104</v>
      </c>
      <c r="G354" s="110" t="s">
        <v>104</v>
      </c>
      <c r="H354" s="110" t="s">
        <v>104</v>
      </c>
      <c r="I354" s="111">
        <f t="shared" si="79"/>
        <v>0</v>
      </c>
      <c r="J354" s="111">
        <f t="shared" si="80"/>
        <v>0</v>
      </c>
      <c r="K354" s="111">
        <f t="shared" si="81"/>
        <v>0</v>
      </c>
      <c r="L354" s="111">
        <f t="shared" si="82"/>
        <v>0</v>
      </c>
      <c r="M354" s="111">
        <f t="shared" si="83"/>
        <v>0</v>
      </c>
      <c r="N354" s="111">
        <f t="shared" si="84"/>
        <v>0</v>
      </c>
      <c r="O354" s="111">
        <f t="shared" si="85"/>
        <v>0</v>
      </c>
      <c r="P354" s="111">
        <f t="shared" si="86"/>
        <v>0</v>
      </c>
      <c r="Q354" s="111">
        <f t="shared" si="87"/>
        <v>0</v>
      </c>
      <c r="R354" s="111">
        <f t="shared" si="88"/>
        <v>0</v>
      </c>
      <c r="S354" s="111">
        <f t="shared" si="55"/>
        <v>0</v>
      </c>
      <c r="T354" s="111">
        <f t="shared" si="89"/>
        <v>0</v>
      </c>
      <c r="U354" s="111">
        <v>3</v>
      </c>
      <c r="V354" s="115"/>
      <c r="W354" s="125"/>
    </row>
    <row r="355" spans="1:23" s="12" customFormat="1" ht="75" customHeight="1" x14ac:dyDescent="0.2">
      <c r="A355" s="106"/>
      <c r="B355" s="114"/>
      <c r="C355" s="107" t="s">
        <v>103</v>
      </c>
      <c r="D355" s="108" t="s">
        <v>155</v>
      </c>
      <c r="E355" s="109"/>
      <c r="F355" s="110" t="s">
        <v>104</v>
      </c>
      <c r="G355" s="110" t="s">
        <v>104</v>
      </c>
      <c r="H355" s="110" t="s">
        <v>104</v>
      </c>
      <c r="I355" s="111">
        <f t="shared" si="79"/>
        <v>0</v>
      </c>
      <c r="J355" s="111">
        <f t="shared" si="80"/>
        <v>0</v>
      </c>
      <c r="K355" s="111">
        <f t="shared" si="81"/>
        <v>0</v>
      </c>
      <c r="L355" s="111">
        <f t="shared" si="82"/>
        <v>0</v>
      </c>
      <c r="M355" s="111">
        <f t="shared" si="83"/>
        <v>0</v>
      </c>
      <c r="N355" s="111">
        <f t="shared" si="84"/>
        <v>0</v>
      </c>
      <c r="O355" s="111">
        <f t="shared" si="85"/>
        <v>0</v>
      </c>
      <c r="P355" s="111">
        <f t="shared" si="86"/>
        <v>0</v>
      </c>
      <c r="Q355" s="111">
        <f t="shared" si="87"/>
        <v>0</v>
      </c>
      <c r="R355" s="111">
        <f t="shared" si="88"/>
        <v>0</v>
      </c>
      <c r="S355" s="111">
        <f t="shared" si="55"/>
        <v>0</v>
      </c>
      <c r="T355" s="111">
        <f t="shared" si="89"/>
        <v>0</v>
      </c>
      <c r="U355" s="111">
        <v>3</v>
      </c>
      <c r="V355" s="115"/>
      <c r="W355" s="125"/>
    </row>
    <row r="356" spans="1:23" s="12" customFormat="1" ht="75" customHeight="1" x14ac:dyDescent="0.2">
      <c r="A356" s="106"/>
      <c r="B356" s="114"/>
      <c r="C356" s="107" t="s">
        <v>103</v>
      </c>
      <c r="D356" s="108" t="s">
        <v>155</v>
      </c>
      <c r="E356" s="109"/>
      <c r="F356" s="110" t="s">
        <v>104</v>
      </c>
      <c r="G356" s="110" t="s">
        <v>104</v>
      </c>
      <c r="H356" s="110" t="s">
        <v>104</v>
      </c>
      <c r="I356" s="111">
        <f t="shared" si="79"/>
        <v>0</v>
      </c>
      <c r="J356" s="111">
        <f t="shared" si="80"/>
        <v>0</v>
      </c>
      <c r="K356" s="111">
        <f t="shared" si="81"/>
        <v>0</v>
      </c>
      <c r="L356" s="111">
        <f t="shared" si="82"/>
        <v>0</v>
      </c>
      <c r="M356" s="111">
        <f t="shared" si="83"/>
        <v>0</v>
      </c>
      <c r="N356" s="111">
        <f t="shared" si="84"/>
        <v>0</v>
      </c>
      <c r="O356" s="111">
        <f t="shared" si="85"/>
        <v>0</v>
      </c>
      <c r="P356" s="111">
        <f t="shared" si="86"/>
        <v>0</v>
      </c>
      <c r="Q356" s="111">
        <f t="shared" si="87"/>
        <v>0</v>
      </c>
      <c r="R356" s="111">
        <f t="shared" si="88"/>
        <v>0</v>
      </c>
      <c r="S356" s="111">
        <f t="shared" si="55"/>
        <v>0</v>
      </c>
      <c r="T356" s="111">
        <f t="shared" si="89"/>
        <v>0</v>
      </c>
      <c r="U356" s="111">
        <v>3</v>
      </c>
      <c r="V356" s="115"/>
      <c r="W356" s="125"/>
    </row>
    <row r="357" spans="1:23" s="12" customFormat="1" ht="75" customHeight="1" x14ac:dyDescent="0.2">
      <c r="A357" s="106"/>
      <c r="B357" s="114"/>
      <c r="C357" s="107" t="s">
        <v>103</v>
      </c>
      <c r="D357" s="108" t="s">
        <v>155</v>
      </c>
      <c r="E357" s="109"/>
      <c r="F357" s="110" t="s">
        <v>104</v>
      </c>
      <c r="G357" s="110" t="s">
        <v>104</v>
      </c>
      <c r="H357" s="110" t="s">
        <v>104</v>
      </c>
      <c r="I357" s="111">
        <f t="shared" si="79"/>
        <v>0</v>
      </c>
      <c r="J357" s="111">
        <f t="shared" si="80"/>
        <v>0</v>
      </c>
      <c r="K357" s="111">
        <f t="shared" si="81"/>
        <v>0</v>
      </c>
      <c r="L357" s="111">
        <f t="shared" si="82"/>
        <v>0</v>
      </c>
      <c r="M357" s="111">
        <f t="shared" si="83"/>
        <v>0</v>
      </c>
      <c r="N357" s="111">
        <f t="shared" si="84"/>
        <v>0</v>
      </c>
      <c r="O357" s="111">
        <f t="shared" si="85"/>
        <v>0</v>
      </c>
      <c r="P357" s="111">
        <f t="shared" si="86"/>
        <v>0</v>
      </c>
      <c r="Q357" s="111">
        <f t="shared" si="87"/>
        <v>0</v>
      </c>
      <c r="R357" s="111">
        <f t="shared" si="88"/>
        <v>0</v>
      </c>
      <c r="S357" s="111">
        <f t="shared" si="55"/>
        <v>0</v>
      </c>
      <c r="T357" s="111">
        <f t="shared" si="89"/>
        <v>0</v>
      </c>
      <c r="U357" s="111">
        <v>3</v>
      </c>
      <c r="V357" s="115"/>
      <c r="W357" s="125"/>
    </row>
    <row r="358" spans="1:23" s="12" customFormat="1" ht="75" customHeight="1" x14ac:dyDescent="0.2">
      <c r="A358" s="106"/>
      <c r="B358" s="114"/>
      <c r="C358" s="107" t="s">
        <v>103</v>
      </c>
      <c r="D358" s="108" t="s">
        <v>155</v>
      </c>
      <c r="E358" s="109"/>
      <c r="F358" s="110" t="s">
        <v>104</v>
      </c>
      <c r="G358" s="110" t="s">
        <v>104</v>
      </c>
      <c r="H358" s="110" t="s">
        <v>104</v>
      </c>
      <c r="I358" s="111">
        <f t="shared" si="79"/>
        <v>0</v>
      </c>
      <c r="J358" s="111">
        <f t="shared" si="80"/>
        <v>0</v>
      </c>
      <c r="K358" s="111">
        <f t="shared" si="81"/>
        <v>0</v>
      </c>
      <c r="L358" s="111">
        <f t="shared" si="82"/>
        <v>0</v>
      </c>
      <c r="M358" s="111">
        <f t="shared" si="83"/>
        <v>0</v>
      </c>
      <c r="N358" s="111">
        <f t="shared" si="84"/>
        <v>0</v>
      </c>
      <c r="O358" s="111">
        <f t="shared" si="85"/>
        <v>0</v>
      </c>
      <c r="P358" s="111">
        <f t="shared" si="86"/>
        <v>0</v>
      </c>
      <c r="Q358" s="111">
        <f t="shared" si="87"/>
        <v>0</v>
      </c>
      <c r="R358" s="111">
        <f t="shared" si="88"/>
        <v>0</v>
      </c>
      <c r="S358" s="111">
        <f t="shared" si="55"/>
        <v>0</v>
      </c>
      <c r="T358" s="111">
        <f t="shared" si="89"/>
        <v>0</v>
      </c>
      <c r="U358" s="111">
        <v>3</v>
      </c>
      <c r="V358" s="115"/>
      <c r="W358" s="125"/>
    </row>
    <row r="359" spans="1:23" s="12" customFormat="1" ht="75" customHeight="1" x14ac:dyDescent="0.2">
      <c r="A359" s="106"/>
      <c r="B359" s="114"/>
      <c r="C359" s="107" t="s">
        <v>103</v>
      </c>
      <c r="D359" s="108" t="s">
        <v>155</v>
      </c>
      <c r="E359" s="109"/>
      <c r="F359" s="110" t="s">
        <v>104</v>
      </c>
      <c r="G359" s="110" t="s">
        <v>104</v>
      </c>
      <c r="H359" s="110" t="s">
        <v>104</v>
      </c>
      <c r="I359" s="111">
        <f t="shared" si="79"/>
        <v>0</v>
      </c>
      <c r="J359" s="111">
        <f t="shared" si="80"/>
        <v>0</v>
      </c>
      <c r="K359" s="111">
        <f t="shared" si="81"/>
        <v>0</v>
      </c>
      <c r="L359" s="111">
        <f t="shared" si="82"/>
        <v>0</v>
      </c>
      <c r="M359" s="111">
        <f t="shared" si="83"/>
        <v>0</v>
      </c>
      <c r="N359" s="111">
        <f t="shared" si="84"/>
        <v>0</v>
      </c>
      <c r="O359" s="111">
        <f t="shared" si="85"/>
        <v>0</v>
      </c>
      <c r="P359" s="111">
        <f t="shared" si="86"/>
        <v>0</v>
      </c>
      <c r="Q359" s="111">
        <f t="shared" si="87"/>
        <v>0</v>
      </c>
      <c r="R359" s="111">
        <f t="shared" si="88"/>
        <v>0</v>
      </c>
      <c r="S359" s="111">
        <f t="shared" si="55"/>
        <v>0</v>
      </c>
      <c r="T359" s="111">
        <f t="shared" si="89"/>
        <v>0</v>
      </c>
      <c r="U359" s="111">
        <v>3</v>
      </c>
      <c r="V359" s="115"/>
      <c r="W359" s="125"/>
    </row>
    <row r="360" spans="1:23" s="12" customFormat="1" ht="75" customHeight="1" x14ac:dyDescent="0.2">
      <c r="A360" s="106"/>
      <c r="B360" s="114"/>
      <c r="C360" s="107" t="s">
        <v>103</v>
      </c>
      <c r="D360" s="108" t="s">
        <v>155</v>
      </c>
      <c r="E360" s="109"/>
      <c r="F360" s="110" t="s">
        <v>104</v>
      </c>
      <c r="G360" s="110" t="s">
        <v>104</v>
      </c>
      <c r="H360" s="110" t="s">
        <v>104</v>
      </c>
      <c r="I360" s="111">
        <f t="shared" si="79"/>
        <v>0</v>
      </c>
      <c r="J360" s="111">
        <f t="shared" si="80"/>
        <v>0</v>
      </c>
      <c r="K360" s="111">
        <f t="shared" si="81"/>
        <v>0</v>
      </c>
      <c r="L360" s="111">
        <f t="shared" si="82"/>
        <v>0</v>
      </c>
      <c r="M360" s="111">
        <f t="shared" si="83"/>
        <v>0</v>
      </c>
      <c r="N360" s="111">
        <f t="shared" si="84"/>
        <v>0</v>
      </c>
      <c r="O360" s="111">
        <f t="shared" si="85"/>
        <v>0</v>
      </c>
      <c r="P360" s="111">
        <f t="shared" si="86"/>
        <v>0</v>
      </c>
      <c r="Q360" s="111">
        <f t="shared" si="87"/>
        <v>0</v>
      </c>
      <c r="R360" s="111">
        <f t="shared" si="88"/>
        <v>0</v>
      </c>
      <c r="S360" s="111">
        <f t="shared" si="55"/>
        <v>0</v>
      </c>
      <c r="T360" s="111">
        <f t="shared" si="89"/>
        <v>0</v>
      </c>
      <c r="U360" s="111">
        <v>3</v>
      </c>
      <c r="V360" s="115"/>
      <c r="W360" s="125"/>
    </row>
    <row r="361" spans="1:23" s="12" customFormat="1" ht="75" customHeight="1" x14ac:dyDescent="0.2">
      <c r="A361" s="106"/>
      <c r="B361" s="114"/>
      <c r="C361" s="107" t="s">
        <v>103</v>
      </c>
      <c r="D361" s="108" t="s">
        <v>155</v>
      </c>
      <c r="E361" s="109"/>
      <c r="F361" s="110" t="s">
        <v>104</v>
      </c>
      <c r="G361" s="110" t="s">
        <v>104</v>
      </c>
      <c r="H361" s="110" t="s">
        <v>104</v>
      </c>
      <c r="I361" s="111">
        <f t="shared" si="79"/>
        <v>0</v>
      </c>
      <c r="J361" s="111">
        <f t="shared" si="80"/>
        <v>0</v>
      </c>
      <c r="K361" s="111">
        <f t="shared" si="81"/>
        <v>0</v>
      </c>
      <c r="L361" s="111">
        <f t="shared" si="82"/>
        <v>0</v>
      </c>
      <c r="M361" s="111">
        <f t="shared" si="83"/>
        <v>0</v>
      </c>
      <c r="N361" s="111">
        <f t="shared" si="84"/>
        <v>0</v>
      </c>
      <c r="O361" s="111">
        <f t="shared" si="85"/>
        <v>0</v>
      </c>
      <c r="P361" s="111">
        <f t="shared" si="86"/>
        <v>0</v>
      </c>
      <c r="Q361" s="111">
        <f t="shared" si="87"/>
        <v>0</v>
      </c>
      <c r="R361" s="111">
        <f t="shared" si="88"/>
        <v>0</v>
      </c>
      <c r="S361" s="111">
        <f t="shared" si="55"/>
        <v>0</v>
      </c>
      <c r="T361" s="111">
        <f t="shared" si="89"/>
        <v>0</v>
      </c>
      <c r="U361" s="111">
        <v>3</v>
      </c>
      <c r="V361" s="115"/>
      <c r="W361" s="125"/>
    </row>
    <row r="362" spans="1:23" s="12" customFormat="1" ht="75" customHeight="1" x14ac:dyDescent="0.2">
      <c r="A362" s="106"/>
      <c r="B362" s="114"/>
      <c r="C362" s="107" t="s">
        <v>103</v>
      </c>
      <c r="D362" s="108" t="s">
        <v>155</v>
      </c>
      <c r="E362" s="109"/>
      <c r="F362" s="110" t="s">
        <v>104</v>
      </c>
      <c r="G362" s="110" t="s">
        <v>104</v>
      </c>
      <c r="H362" s="110" t="s">
        <v>104</v>
      </c>
      <c r="I362" s="111">
        <f t="shared" si="79"/>
        <v>0</v>
      </c>
      <c r="J362" s="111">
        <f t="shared" si="80"/>
        <v>0</v>
      </c>
      <c r="K362" s="111">
        <f t="shared" si="81"/>
        <v>0</v>
      </c>
      <c r="L362" s="111">
        <f t="shared" si="82"/>
        <v>0</v>
      </c>
      <c r="M362" s="111">
        <f t="shared" si="83"/>
        <v>0</v>
      </c>
      <c r="N362" s="111">
        <f t="shared" si="84"/>
        <v>0</v>
      </c>
      <c r="O362" s="111">
        <f t="shared" si="85"/>
        <v>0</v>
      </c>
      <c r="P362" s="111">
        <f t="shared" si="86"/>
        <v>0</v>
      </c>
      <c r="Q362" s="111">
        <f t="shared" si="87"/>
        <v>0</v>
      </c>
      <c r="R362" s="111">
        <f t="shared" si="88"/>
        <v>0</v>
      </c>
      <c r="S362" s="111">
        <f t="shared" si="55"/>
        <v>0</v>
      </c>
      <c r="T362" s="111">
        <f t="shared" si="89"/>
        <v>0</v>
      </c>
      <c r="U362" s="111">
        <v>3</v>
      </c>
      <c r="V362" s="115"/>
      <c r="W362" s="125"/>
    </row>
    <row r="363" spans="1:23" s="12" customFormat="1" ht="75" customHeight="1" x14ac:dyDescent="0.2">
      <c r="A363" s="106"/>
      <c r="B363" s="114"/>
      <c r="C363" s="107" t="s">
        <v>103</v>
      </c>
      <c r="D363" s="108" t="s">
        <v>155</v>
      </c>
      <c r="E363" s="109"/>
      <c r="F363" s="110" t="s">
        <v>104</v>
      </c>
      <c r="G363" s="110" t="s">
        <v>104</v>
      </c>
      <c r="H363" s="110" t="s">
        <v>104</v>
      </c>
      <c r="I363" s="111">
        <f t="shared" si="79"/>
        <v>0</v>
      </c>
      <c r="J363" s="111">
        <f t="shared" si="80"/>
        <v>0</v>
      </c>
      <c r="K363" s="111">
        <f t="shared" si="81"/>
        <v>0</v>
      </c>
      <c r="L363" s="111">
        <f t="shared" si="82"/>
        <v>0</v>
      </c>
      <c r="M363" s="111">
        <f t="shared" si="83"/>
        <v>0</v>
      </c>
      <c r="N363" s="111">
        <f t="shared" si="84"/>
        <v>0</v>
      </c>
      <c r="O363" s="111">
        <f t="shared" si="85"/>
        <v>0</v>
      </c>
      <c r="P363" s="111">
        <f t="shared" si="86"/>
        <v>0</v>
      </c>
      <c r="Q363" s="111">
        <f t="shared" si="87"/>
        <v>0</v>
      </c>
      <c r="R363" s="111">
        <f t="shared" si="88"/>
        <v>0</v>
      </c>
      <c r="S363" s="111">
        <f t="shared" si="55"/>
        <v>0</v>
      </c>
      <c r="T363" s="111">
        <f t="shared" si="89"/>
        <v>0</v>
      </c>
      <c r="U363" s="111">
        <v>3</v>
      </c>
      <c r="V363" s="115"/>
      <c r="W363" s="125"/>
    </row>
    <row r="364" spans="1:23" s="12" customFormat="1" ht="75" customHeight="1" x14ac:dyDescent="0.2">
      <c r="A364" s="106"/>
      <c r="B364" s="114"/>
      <c r="C364" s="107" t="s">
        <v>103</v>
      </c>
      <c r="D364" s="108" t="s">
        <v>155</v>
      </c>
      <c r="E364" s="109"/>
      <c r="F364" s="110" t="s">
        <v>104</v>
      </c>
      <c r="G364" s="110" t="s">
        <v>104</v>
      </c>
      <c r="H364" s="110" t="s">
        <v>104</v>
      </c>
      <c r="I364" s="111">
        <f t="shared" si="79"/>
        <v>0</v>
      </c>
      <c r="J364" s="111">
        <f t="shared" si="80"/>
        <v>0</v>
      </c>
      <c r="K364" s="111">
        <f t="shared" si="81"/>
        <v>0</v>
      </c>
      <c r="L364" s="111">
        <f t="shared" si="82"/>
        <v>0</v>
      </c>
      <c r="M364" s="111">
        <f t="shared" si="83"/>
        <v>0</v>
      </c>
      <c r="N364" s="111">
        <f t="shared" si="84"/>
        <v>0</v>
      </c>
      <c r="O364" s="111">
        <f t="shared" si="85"/>
        <v>0</v>
      </c>
      <c r="P364" s="111">
        <f t="shared" si="86"/>
        <v>0</v>
      </c>
      <c r="Q364" s="111">
        <f t="shared" si="87"/>
        <v>0</v>
      </c>
      <c r="R364" s="111">
        <f t="shared" si="88"/>
        <v>0</v>
      </c>
      <c r="S364" s="111">
        <f t="shared" si="55"/>
        <v>0</v>
      </c>
      <c r="T364" s="111">
        <f t="shared" si="89"/>
        <v>0</v>
      </c>
      <c r="U364" s="111">
        <v>3</v>
      </c>
      <c r="V364" s="115"/>
      <c r="W364" s="125"/>
    </row>
    <row r="365" spans="1:23" s="12" customFormat="1" ht="75" customHeight="1" x14ac:dyDescent="0.2">
      <c r="A365" s="106"/>
      <c r="B365" s="114"/>
      <c r="C365" s="107" t="s">
        <v>103</v>
      </c>
      <c r="D365" s="108" t="s">
        <v>155</v>
      </c>
      <c r="E365" s="109"/>
      <c r="F365" s="110" t="s">
        <v>104</v>
      </c>
      <c r="G365" s="110" t="s">
        <v>104</v>
      </c>
      <c r="H365" s="110" t="s">
        <v>104</v>
      </c>
      <c r="I365" s="111">
        <f t="shared" si="79"/>
        <v>0</v>
      </c>
      <c r="J365" s="111">
        <f t="shared" si="80"/>
        <v>0</v>
      </c>
      <c r="K365" s="111">
        <f t="shared" si="81"/>
        <v>0</v>
      </c>
      <c r="L365" s="111">
        <f t="shared" si="82"/>
        <v>0</v>
      </c>
      <c r="M365" s="111">
        <f t="shared" si="83"/>
        <v>0</v>
      </c>
      <c r="N365" s="111">
        <f t="shared" si="84"/>
        <v>0</v>
      </c>
      <c r="O365" s="111">
        <f t="shared" si="85"/>
        <v>0</v>
      </c>
      <c r="P365" s="111">
        <f t="shared" si="86"/>
        <v>0</v>
      </c>
      <c r="Q365" s="111">
        <f t="shared" si="87"/>
        <v>0</v>
      </c>
      <c r="R365" s="111">
        <f t="shared" si="88"/>
        <v>0</v>
      </c>
      <c r="S365" s="111">
        <f t="shared" si="55"/>
        <v>0</v>
      </c>
      <c r="T365" s="111">
        <f t="shared" si="89"/>
        <v>0</v>
      </c>
      <c r="U365" s="111">
        <v>3</v>
      </c>
      <c r="V365" s="115"/>
      <c r="W365" s="125"/>
    </row>
    <row r="366" spans="1:23" s="12" customFormat="1" ht="75" customHeight="1" x14ac:dyDescent="0.2">
      <c r="A366" s="106"/>
      <c r="B366" s="114"/>
      <c r="C366" s="107" t="s">
        <v>103</v>
      </c>
      <c r="D366" s="108" t="s">
        <v>155</v>
      </c>
      <c r="E366" s="109"/>
      <c r="F366" s="110" t="s">
        <v>104</v>
      </c>
      <c r="G366" s="110" t="s">
        <v>104</v>
      </c>
      <c r="H366" s="110" t="s">
        <v>104</v>
      </c>
      <c r="I366" s="111">
        <f t="shared" si="79"/>
        <v>0</v>
      </c>
      <c r="J366" s="111">
        <f t="shared" si="80"/>
        <v>0</v>
      </c>
      <c r="K366" s="111">
        <f t="shared" si="81"/>
        <v>0</v>
      </c>
      <c r="L366" s="111">
        <f t="shared" si="82"/>
        <v>0</v>
      </c>
      <c r="M366" s="111">
        <f t="shared" si="83"/>
        <v>0</v>
      </c>
      <c r="N366" s="111">
        <f t="shared" si="84"/>
        <v>0</v>
      </c>
      <c r="O366" s="111">
        <f t="shared" si="85"/>
        <v>0</v>
      </c>
      <c r="P366" s="111">
        <f t="shared" si="86"/>
        <v>0</v>
      </c>
      <c r="Q366" s="111">
        <f t="shared" si="87"/>
        <v>0</v>
      </c>
      <c r="R366" s="111">
        <f t="shared" si="88"/>
        <v>0</v>
      </c>
      <c r="S366" s="111">
        <f t="shared" si="55"/>
        <v>0</v>
      </c>
      <c r="T366" s="111">
        <f t="shared" si="89"/>
        <v>0</v>
      </c>
      <c r="U366" s="111">
        <v>3</v>
      </c>
      <c r="V366" s="115"/>
      <c r="W366" s="125"/>
    </row>
    <row r="367" spans="1:23" s="12" customFormat="1" ht="75" customHeight="1" x14ac:dyDescent="0.2">
      <c r="A367" s="106"/>
      <c r="B367" s="114"/>
      <c r="C367" s="107" t="s">
        <v>103</v>
      </c>
      <c r="D367" s="108" t="s">
        <v>155</v>
      </c>
      <c r="E367" s="109"/>
      <c r="F367" s="110" t="s">
        <v>104</v>
      </c>
      <c r="G367" s="110" t="s">
        <v>104</v>
      </c>
      <c r="H367" s="110" t="s">
        <v>104</v>
      </c>
      <c r="I367" s="111">
        <f t="shared" si="79"/>
        <v>0</v>
      </c>
      <c r="J367" s="111">
        <f t="shared" si="80"/>
        <v>0</v>
      </c>
      <c r="K367" s="111">
        <f t="shared" si="81"/>
        <v>0</v>
      </c>
      <c r="L367" s="111">
        <f t="shared" si="82"/>
        <v>0</v>
      </c>
      <c r="M367" s="111">
        <f t="shared" si="83"/>
        <v>0</v>
      </c>
      <c r="N367" s="111">
        <f t="shared" si="84"/>
        <v>0</v>
      </c>
      <c r="O367" s="111">
        <f t="shared" si="85"/>
        <v>0</v>
      </c>
      <c r="P367" s="111">
        <f t="shared" si="86"/>
        <v>0</v>
      </c>
      <c r="Q367" s="111">
        <f t="shared" si="87"/>
        <v>0</v>
      </c>
      <c r="R367" s="111">
        <f t="shared" si="88"/>
        <v>0</v>
      </c>
      <c r="S367" s="111">
        <f t="shared" si="55"/>
        <v>0</v>
      </c>
      <c r="T367" s="111">
        <f t="shared" si="89"/>
        <v>0</v>
      </c>
      <c r="U367" s="111">
        <v>3</v>
      </c>
      <c r="V367" s="115"/>
      <c r="W367" s="125"/>
    </row>
    <row r="368" spans="1:23" s="12" customFormat="1" ht="75" customHeight="1" x14ac:dyDescent="0.2">
      <c r="A368" s="106"/>
      <c r="B368" s="114"/>
      <c r="C368" s="107" t="s">
        <v>103</v>
      </c>
      <c r="D368" s="108" t="s">
        <v>155</v>
      </c>
      <c r="E368" s="109"/>
      <c r="F368" s="110" t="s">
        <v>104</v>
      </c>
      <c r="G368" s="110" t="s">
        <v>104</v>
      </c>
      <c r="H368" s="110" t="s">
        <v>104</v>
      </c>
      <c r="I368" s="111">
        <f t="shared" si="79"/>
        <v>0</v>
      </c>
      <c r="J368" s="111">
        <f t="shared" si="80"/>
        <v>0</v>
      </c>
      <c r="K368" s="111">
        <f t="shared" si="81"/>
        <v>0</v>
      </c>
      <c r="L368" s="111">
        <f t="shared" si="82"/>
        <v>0</v>
      </c>
      <c r="M368" s="111">
        <f t="shared" si="83"/>
        <v>0</v>
      </c>
      <c r="N368" s="111">
        <f t="shared" si="84"/>
        <v>0</v>
      </c>
      <c r="O368" s="111">
        <f t="shared" si="85"/>
        <v>0</v>
      </c>
      <c r="P368" s="111">
        <f t="shared" si="86"/>
        <v>0</v>
      </c>
      <c r="Q368" s="111">
        <f t="shared" si="87"/>
        <v>0</v>
      </c>
      <c r="R368" s="111">
        <f t="shared" si="88"/>
        <v>0</v>
      </c>
      <c r="S368" s="111">
        <f t="shared" si="55"/>
        <v>0</v>
      </c>
      <c r="T368" s="111">
        <f t="shared" si="89"/>
        <v>0</v>
      </c>
      <c r="U368" s="111">
        <v>3</v>
      </c>
      <c r="V368" s="115"/>
      <c r="W368" s="125"/>
    </row>
    <row r="369" spans="1:23" s="12" customFormat="1" ht="75" customHeight="1" x14ac:dyDescent="0.2">
      <c r="A369" s="106"/>
      <c r="B369" s="114"/>
      <c r="C369" s="107" t="s">
        <v>103</v>
      </c>
      <c r="D369" s="108" t="s">
        <v>155</v>
      </c>
      <c r="E369" s="109"/>
      <c r="F369" s="110" t="s">
        <v>104</v>
      </c>
      <c r="G369" s="110" t="s">
        <v>104</v>
      </c>
      <c r="H369" s="110" t="s">
        <v>104</v>
      </c>
      <c r="I369" s="111">
        <f t="shared" si="79"/>
        <v>0</v>
      </c>
      <c r="J369" s="111">
        <f t="shared" si="80"/>
        <v>0</v>
      </c>
      <c r="K369" s="111">
        <f t="shared" si="81"/>
        <v>0</v>
      </c>
      <c r="L369" s="111">
        <f t="shared" si="82"/>
        <v>0</v>
      </c>
      <c r="M369" s="111">
        <f t="shared" si="83"/>
        <v>0</v>
      </c>
      <c r="N369" s="111">
        <f t="shared" si="84"/>
        <v>0</v>
      </c>
      <c r="O369" s="111">
        <f t="shared" si="85"/>
        <v>0</v>
      </c>
      <c r="P369" s="111">
        <f t="shared" si="86"/>
        <v>0</v>
      </c>
      <c r="Q369" s="111">
        <f t="shared" si="87"/>
        <v>0</v>
      </c>
      <c r="R369" s="111">
        <f t="shared" si="88"/>
        <v>0</v>
      </c>
      <c r="S369" s="111">
        <f t="shared" si="55"/>
        <v>0</v>
      </c>
      <c r="T369" s="111">
        <f t="shared" si="89"/>
        <v>0</v>
      </c>
      <c r="U369" s="111">
        <v>3</v>
      </c>
      <c r="V369" s="115"/>
      <c r="W369" s="125"/>
    </row>
    <row r="370" spans="1:23" s="12" customFormat="1" ht="75" customHeight="1" x14ac:dyDescent="0.2">
      <c r="A370" s="106"/>
      <c r="B370" s="114"/>
      <c r="C370" s="107" t="s">
        <v>103</v>
      </c>
      <c r="D370" s="108" t="s">
        <v>155</v>
      </c>
      <c r="E370" s="109"/>
      <c r="F370" s="110" t="s">
        <v>104</v>
      </c>
      <c r="G370" s="110" t="s">
        <v>104</v>
      </c>
      <c r="H370" s="110" t="s">
        <v>104</v>
      </c>
      <c r="I370" s="111">
        <f t="shared" si="79"/>
        <v>0</v>
      </c>
      <c r="J370" s="111">
        <f t="shared" si="80"/>
        <v>0</v>
      </c>
      <c r="K370" s="111">
        <f t="shared" si="81"/>
        <v>0</v>
      </c>
      <c r="L370" s="111">
        <f t="shared" si="82"/>
        <v>0</v>
      </c>
      <c r="M370" s="111">
        <f t="shared" si="83"/>
        <v>0</v>
      </c>
      <c r="N370" s="111">
        <f t="shared" si="84"/>
        <v>0</v>
      </c>
      <c r="O370" s="111">
        <f t="shared" si="85"/>
        <v>0</v>
      </c>
      <c r="P370" s="111">
        <f t="shared" si="86"/>
        <v>0</v>
      </c>
      <c r="Q370" s="111">
        <f t="shared" si="87"/>
        <v>0</v>
      </c>
      <c r="R370" s="111">
        <f t="shared" si="88"/>
        <v>0</v>
      </c>
      <c r="S370" s="111">
        <f t="shared" si="55"/>
        <v>0</v>
      </c>
      <c r="T370" s="111">
        <f t="shared" si="89"/>
        <v>0</v>
      </c>
      <c r="U370" s="111">
        <v>3</v>
      </c>
      <c r="V370" s="115"/>
      <c r="W370" s="125"/>
    </row>
    <row r="371" spans="1:23" s="12" customFormat="1" ht="75" customHeight="1" x14ac:dyDescent="0.2">
      <c r="A371" s="106"/>
      <c r="B371" s="114"/>
      <c r="C371" s="107" t="s">
        <v>103</v>
      </c>
      <c r="D371" s="108" t="s">
        <v>155</v>
      </c>
      <c r="E371" s="109"/>
      <c r="F371" s="110" t="s">
        <v>104</v>
      </c>
      <c r="G371" s="110" t="s">
        <v>104</v>
      </c>
      <c r="H371" s="110" t="s">
        <v>104</v>
      </c>
      <c r="I371" s="111">
        <f t="shared" si="79"/>
        <v>0</v>
      </c>
      <c r="J371" s="111">
        <f t="shared" si="80"/>
        <v>0</v>
      </c>
      <c r="K371" s="111">
        <f t="shared" si="81"/>
        <v>0</v>
      </c>
      <c r="L371" s="111">
        <f t="shared" si="82"/>
        <v>0</v>
      </c>
      <c r="M371" s="111">
        <f t="shared" si="83"/>
        <v>0</v>
      </c>
      <c r="N371" s="111">
        <f t="shared" si="84"/>
        <v>0</v>
      </c>
      <c r="O371" s="111">
        <f t="shared" si="85"/>
        <v>0</v>
      </c>
      <c r="P371" s="111">
        <f t="shared" si="86"/>
        <v>0</v>
      </c>
      <c r="Q371" s="111">
        <f t="shared" si="87"/>
        <v>0</v>
      </c>
      <c r="R371" s="111">
        <f t="shared" si="88"/>
        <v>0</v>
      </c>
      <c r="S371" s="111">
        <f t="shared" si="55"/>
        <v>0</v>
      </c>
      <c r="T371" s="111">
        <f t="shared" si="89"/>
        <v>0</v>
      </c>
      <c r="U371" s="111">
        <v>3</v>
      </c>
      <c r="V371" s="115"/>
      <c r="W371" s="125"/>
    </row>
    <row r="372" spans="1:23" s="12" customFormat="1" ht="75" customHeight="1" x14ac:dyDescent="0.2">
      <c r="A372" s="106"/>
      <c r="B372" s="114"/>
      <c r="C372" s="107" t="s">
        <v>103</v>
      </c>
      <c r="D372" s="108" t="s">
        <v>155</v>
      </c>
      <c r="E372" s="109"/>
      <c r="F372" s="110" t="s">
        <v>104</v>
      </c>
      <c r="G372" s="110" t="s">
        <v>104</v>
      </c>
      <c r="H372" s="110" t="s">
        <v>104</v>
      </c>
      <c r="I372" s="111">
        <f t="shared" si="79"/>
        <v>0</v>
      </c>
      <c r="J372" s="111">
        <f t="shared" si="80"/>
        <v>0</v>
      </c>
      <c r="K372" s="111">
        <f t="shared" si="81"/>
        <v>0</v>
      </c>
      <c r="L372" s="111">
        <f t="shared" si="82"/>
        <v>0</v>
      </c>
      <c r="M372" s="111">
        <f t="shared" si="83"/>
        <v>0</v>
      </c>
      <c r="N372" s="111">
        <f t="shared" si="84"/>
        <v>0</v>
      </c>
      <c r="O372" s="111">
        <f t="shared" si="85"/>
        <v>0</v>
      </c>
      <c r="P372" s="111">
        <f t="shared" si="86"/>
        <v>0</v>
      </c>
      <c r="Q372" s="111">
        <f t="shared" si="87"/>
        <v>0</v>
      </c>
      <c r="R372" s="111">
        <f t="shared" si="88"/>
        <v>0</v>
      </c>
      <c r="S372" s="111">
        <f t="shared" si="55"/>
        <v>0</v>
      </c>
      <c r="T372" s="111">
        <f t="shared" si="89"/>
        <v>0</v>
      </c>
      <c r="U372" s="111">
        <v>3</v>
      </c>
      <c r="V372" s="115"/>
      <c r="W372" s="125"/>
    </row>
    <row r="373" spans="1:23" s="12" customFormat="1" ht="75" customHeight="1" x14ac:dyDescent="0.2">
      <c r="A373" s="106"/>
      <c r="B373" s="114"/>
      <c r="C373" s="107" t="s">
        <v>103</v>
      </c>
      <c r="D373" s="108" t="s">
        <v>155</v>
      </c>
      <c r="E373" s="109"/>
      <c r="F373" s="110" t="s">
        <v>104</v>
      </c>
      <c r="G373" s="110" t="s">
        <v>104</v>
      </c>
      <c r="H373" s="110" t="s">
        <v>104</v>
      </c>
      <c r="I373" s="111">
        <f t="shared" si="79"/>
        <v>0</v>
      </c>
      <c r="J373" s="111">
        <f t="shared" si="80"/>
        <v>0</v>
      </c>
      <c r="K373" s="111">
        <f t="shared" si="81"/>
        <v>0</v>
      </c>
      <c r="L373" s="111">
        <f t="shared" si="82"/>
        <v>0</v>
      </c>
      <c r="M373" s="111">
        <f t="shared" si="83"/>
        <v>0</v>
      </c>
      <c r="N373" s="111">
        <f t="shared" si="84"/>
        <v>0</v>
      </c>
      <c r="O373" s="111">
        <f t="shared" si="85"/>
        <v>0</v>
      </c>
      <c r="P373" s="111">
        <f t="shared" si="86"/>
        <v>0</v>
      </c>
      <c r="Q373" s="111">
        <f t="shared" si="87"/>
        <v>0</v>
      </c>
      <c r="R373" s="111">
        <f t="shared" si="88"/>
        <v>0</v>
      </c>
      <c r="S373" s="111">
        <f t="shared" si="55"/>
        <v>0</v>
      </c>
      <c r="T373" s="111">
        <f t="shared" si="89"/>
        <v>0</v>
      </c>
      <c r="U373" s="111">
        <v>3</v>
      </c>
      <c r="V373" s="115"/>
      <c r="W373" s="125"/>
    </row>
    <row r="374" spans="1:23" s="12" customFormat="1" ht="75" customHeight="1" x14ac:dyDescent="0.2">
      <c r="A374" s="106"/>
      <c r="B374" s="114"/>
      <c r="C374" s="107" t="s">
        <v>103</v>
      </c>
      <c r="D374" s="108" t="s">
        <v>155</v>
      </c>
      <c r="E374" s="109"/>
      <c r="F374" s="110" t="s">
        <v>104</v>
      </c>
      <c r="G374" s="110" t="s">
        <v>104</v>
      </c>
      <c r="H374" s="110" t="s">
        <v>104</v>
      </c>
      <c r="I374" s="111">
        <f t="shared" si="79"/>
        <v>0</v>
      </c>
      <c r="J374" s="111">
        <f t="shared" si="80"/>
        <v>0</v>
      </c>
      <c r="K374" s="111">
        <f t="shared" si="81"/>
        <v>0</v>
      </c>
      <c r="L374" s="111">
        <f t="shared" si="82"/>
        <v>0</v>
      </c>
      <c r="M374" s="111">
        <f t="shared" si="83"/>
        <v>0</v>
      </c>
      <c r="N374" s="111">
        <f t="shared" si="84"/>
        <v>0</v>
      </c>
      <c r="O374" s="111">
        <f t="shared" si="85"/>
        <v>0</v>
      </c>
      <c r="P374" s="111">
        <f t="shared" si="86"/>
        <v>0</v>
      </c>
      <c r="Q374" s="111">
        <f t="shared" si="87"/>
        <v>0</v>
      </c>
      <c r="R374" s="111">
        <f t="shared" si="88"/>
        <v>0</v>
      </c>
      <c r="S374" s="111">
        <f t="shared" si="55"/>
        <v>0</v>
      </c>
      <c r="T374" s="111">
        <f t="shared" si="89"/>
        <v>0</v>
      </c>
      <c r="U374" s="111">
        <v>3</v>
      </c>
      <c r="V374" s="115"/>
      <c r="W374" s="125"/>
    </row>
    <row r="375" spans="1:23" s="12" customFormat="1" ht="75" customHeight="1" x14ac:dyDescent="0.2">
      <c r="A375" s="106"/>
      <c r="B375" s="114"/>
      <c r="C375" s="107" t="s">
        <v>103</v>
      </c>
      <c r="D375" s="108" t="s">
        <v>155</v>
      </c>
      <c r="E375" s="109"/>
      <c r="F375" s="110" t="s">
        <v>104</v>
      </c>
      <c r="G375" s="110" t="s">
        <v>104</v>
      </c>
      <c r="H375" s="110" t="s">
        <v>104</v>
      </c>
      <c r="I375" s="111">
        <f t="shared" si="79"/>
        <v>0</v>
      </c>
      <c r="J375" s="111">
        <f t="shared" si="80"/>
        <v>0</v>
      </c>
      <c r="K375" s="111">
        <f t="shared" si="81"/>
        <v>0</v>
      </c>
      <c r="L375" s="111">
        <f t="shared" si="82"/>
        <v>0</v>
      </c>
      <c r="M375" s="111">
        <f t="shared" si="83"/>
        <v>0</v>
      </c>
      <c r="N375" s="111">
        <f t="shared" si="84"/>
        <v>0</v>
      </c>
      <c r="O375" s="111">
        <f t="shared" si="85"/>
        <v>0</v>
      </c>
      <c r="P375" s="111">
        <f t="shared" si="86"/>
        <v>0</v>
      </c>
      <c r="Q375" s="111">
        <f t="shared" si="87"/>
        <v>0</v>
      </c>
      <c r="R375" s="111">
        <f t="shared" si="88"/>
        <v>0</v>
      </c>
      <c r="S375" s="111">
        <f t="shared" si="55"/>
        <v>0</v>
      </c>
      <c r="T375" s="111">
        <f t="shared" si="89"/>
        <v>0</v>
      </c>
      <c r="U375" s="111">
        <v>3</v>
      </c>
      <c r="V375" s="115"/>
      <c r="W375" s="125"/>
    </row>
    <row r="376" spans="1:23" s="12" customFormat="1" ht="75" customHeight="1" x14ac:dyDescent="0.2">
      <c r="A376" s="106"/>
      <c r="B376" s="114"/>
      <c r="C376" s="107" t="s">
        <v>103</v>
      </c>
      <c r="D376" s="108" t="s">
        <v>155</v>
      </c>
      <c r="E376" s="109"/>
      <c r="F376" s="110" t="s">
        <v>104</v>
      </c>
      <c r="G376" s="110" t="s">
        <v>104</v>
      </c>
      <c r="H376" s="110" t="s">
        <v>104</v>
      </c>
      <c r="I376" s="111">
        <f t="shared" si="79"/>
        <v>0</v>
      </c>
      <c r="J376" s="111">
        <f t="shared" si="80"/>
        <v>0</v>
      </c>
      <c r="K376" s="111">
        <f t="shared" si="81"/>
        <v>0</v>
      </c>
      <c r="L376" s="111">
        <f t="shared" si="82"/>
        <v>0</v>
      </c>
      <c r="M376" s="111">
        <f t="shared" si="83"/>
        <v>0</v>
      </c>
      <c r="N376" s="111">
        <f t="shared" si="84"/>
        <v>0</v>
      </c>
      <c r="O376" s="111">
        <f t="shared" si="85"/>
        <v>0</v>
      </c>
      <c r="P376" s="111">
        <f t="shared" si="86"/>
        <v>0</v>
      </c>
      <c r="Q376" s="111">
        <f t="shared" si="87"/>
        <v>0</v>
      </c>
      <c r="R376" s="111">
        <f t="shared" si="88"/>
        <v>0</v>
      </c>
      <c r="S376" s="111">
        <f t="shared" si="55"/>
        <v>0</v>
      </c>
      <c r="T376" s="111">
        <f t="shared" si="89"/>
        <v>0</v>
      </c>
      <c r="U376" s="111">
        <v>3</v>
      </c>
      <c r="V376" s="115"/>
      <c r="W376" s="125"/>
    </row>
    <row r="377" spans="1:23" s="12" customFormat="1" ht="75" customHeight="1" x14ac:dyDescent="0.2">
      <c r="A377" s="106"/>
      <c r="B377" s="114"/>
      <c r="C377" s="107" t="s">
        <v>103</v>
      </c>
      <c r="D377" s="108" t="s">
        <v>155</v>
      </c>
      <c r="E377" s="109"/>
      <c r="F377" s="110" t="s">
        <v>104</v>
      </c>
      <c r="G377" s="110" t="s">
        <v>104</v>
      </c>
      <c r="H377" s="110" t="s">
        <v>104</v>
      </c>
      <c r="I377" s="111">
        <f t="shared" si="79"/>
        <v>0</v>
      </c>
      <c r="J377" s="111">
        <f t="shared" si="80"/>
        <v>0</v>
      </c>
      <c r="K377" s="111">
        <f t="shared" si="81"/>
        <v>0</v>
      </c>
      <c r="L377" s="111">
        <f t="shared" si="82"/>
        <v>0</v>
      </c>
      <c r="M377" s="111">
        <f t="shared" si="83"/>
        <v>0</v>
      </c>
      <c r="N377" s="111">
        <f t="shared" si="84"/>
        <v>0</v>
      </c>
      <c r="O377" s="111">
        <f t="shared" si="85"/>
        <v>0</v>
      </c>
      <c r="P377" s="111">
        <f t="shared" si="86"/>
        <v>0</v>
      </c>
      <c r="Q377" s="111">
        <f t="shared" si="87"/>
        <v>0</v>
      </c>
      <c r="R377" s="111">
        <f t="shared" si="88"/>
        <v>0</v>
      </c>
      <c r="S377" s="111">
        <f t="shared" si="55"/>
        <v>0</v>
      </c>
      <c r="T377" s="111">
        <f t="shared" si="89"/>
        <v>0</v>
      </c>
      <c r="U377" s="111">
        <v>3</v>
      </c>
      <c r="V377" s="115"/>
      <c r="W377" s="125"/>
    </row>
    <row r="378" spans="1:23" s="12" customFormat="1" ht="75" customHeight="1" x14ac:dyDescent="0.2">
      <c r="A378" s="106"/>
      <c r="B378" s="114"/>
      <c r="C378" s="107" t="s">
        <v>103</v>
      </c>
      <c r="D378" s="108" t="s">
        <v>155</v>
      </c>
      <c r="E378" s="109"/>
      <c r="F378" s="110" t="s">
        <v>104</v>
      </c>
      <c r="G378" s="110" t="s">
        <v>104</v>
      </c>
      <c r="H378" s="110" t="s">
        <v>104</v>
      </c>
      <c r="I378" s="111">
        <f t="shared" si="79"/>
        <v>0</v>
      </c>
      <c r="J378" s="111">
        <f t="shared" si="80"/>
        <v>0</v>
      </c>
      <c r="K378" s="111">
        <f t="shared" si="81"/>
        <v>0</v>
      </c>
      <c r="L378" s="111">
        <f t="shared" si="82"/>
        <v>0</v>
      </c>
      <c r="M378" s="111">
        <f t="shared" si="83"/>
        <v>0</v>
      </c>
      <c r="N378" s="111">
        <f t="shared" si="84"/>
        <v>0</v>
      </c>
      <c r="O378" s="111">
        <f t="shared" si="85"/>
        <v>0</v>
      </c>
      <c r="P378" s="111">
        <f t="shared" si="86"/>
        <v>0</v>
      </c>
      <c r="Q378" s="111">
        <f t="shared" si="87"/>
        <v>0</v>
      </c>
      <c r="R378" s="111">
        <f t="shared" si="88"/>
        <v>0</v>
      </c>
      <c r="S378" s="111">
        <f t="shared" si="55"/>
        <v>0</v>
      </c>
      <c r="T378" s="111">
        <f t="shared" si="89"/>
        <v>0</v>
      </c>
      <c r="U378" s="111">
        <v>3</v>
      </c>
      <c r="V378" s="115"/>
      <c r="W378" s="125"/>
    </row>
    <row r="379" spans="1:23" s="12" customFormat="1" ht="75" customHeight="1" x14ac:dyDescent="0.2">
      <c r="A379" s="106"/>
      <c r="B379" s="114"/>
      <c r="C379" s="107" t="s">
        <v>103</v>
      </c>
      <c r="D379" s="108" t="s">
        <v>155</v>
      </c>
      <c r="E379" s="109"/>
      <c r="F379" s="110" t="s">
        <v>104</v>
      </c>
      <c r="G379" s="110" t="s">
        <v>104</v>
      </c>
      <c r="H379" s="110" t="s">
        <v>104</v>
      </c>
      <c r="I379" s="111">
        <f t="shared" si="79"/>
        <v>0</v>
      </c>
      <c r="J379" s="111">
        <f t="shared" si="80"/>
        <v>0</v>
      </c>
      <c r="K379" s="111">
        <f t="shared" si="81"/>
        <v>0</v>
      </c>
      <c r="L379" s="111">
        <f t="shared" si="82"/>
        <v>0</v>
      </c>
      <c r="M379" s="111">
        <f t="shared" si="83"/>
        <v>0</v>
      </c>
      <c r="N379" s="111">
        <f t="shared" si="84"/>
        <v>0</v>
      </c>
      <c r="O379" s="111">
        <f t="shared" si="85"/>
        <v>0</v>
      </c>
      <c r="P379" s="111">
        <f t="shared" si="86"/>
        <v>0</v>
      </c>
      <c r="Q379" s="111">
        <f t="shared" si="87"/>
        <v>0</v>
      </c>
      <c r="R379" s="111">
        <f t="shared" si="88"/>
        <v>0</v>
      </c>
      <c r="S379" s="111">
        <f t="shared" si="55"/>
        <v>0</v>
      </c>
      <c r="T379" s="111">
        <f t="shared" si="89"/>
        <v>0</v>
      </c>
      <c r="U379" s="111">
        <v>3</v>
      </c>
      <c r="V379" s="115"/>
      <c r="W379" s="125"/>
    </row>
    <row r="380" spans="1:23" s="12" customFormat="1" ht="75" customHeight="1" x14ac:dyDescent="0.2">
      <c r="A380" s="106"/>
      <c r="B380" s="114"/>
      <c r="C380" s="107" t="s">
        <v>103</v>
      </c>
      <c r="D380" s="108" t="s">
        <v>155</v>
      </c>
      <c r="E380" s="109"/>
      <c r="F380" s="110" t="s">
        <v>104</v>
      </c>
      <c r="G380" s="110" t="s">
        <v>104</v>
      </c>
      <c r="H380" s="110" t="s">
        <v>104</v>
      </c>
      <c r="I380" s="111">
        <f t="shared" si="79"/>
        <v>0</v>
      </c>
      <c r="J380" s="111">
        <f t="shared" si="80"/>
        <v>0</v>
      </c>
      <c r="K380" s="111">
        <f t="shared" si="81"/>
        <v>0</v>
      </c>
      <c r="L380" s="111">
        <f t="shared" si="82"/>
        <v>0</v>
      </c>
      <c r="M380" s="111">
        <f t="shared" si="83"/>
        <v>0</v>
      </c>
      <c r="N380" s="111">
        <f t="shared" si="84"/>
        <v>0</v>
      </c>
      <c r="O380" s="111">
        <f t="shared" si="85"/>
        <v>0</v>
      </c>
      <c r="P380" s="111">
        <f t="shared" si="86"/>
        <v>0</v>
      </c>
      <c r="Q380" s="111">
        <f t="shared" si="87"/>
        <v>0</v>
      </c>
      <c r="R380" s="111">
        <f t="shared" si="88"/>
        <v>0</v>
      </c>
      <c r="S380" s="111">
        <f t="shared" si="55"/>
        <v>0</v>
      </c>
      <c r="T380" s="111">
        <f t="shared" si="89"/>
        <v>0</v>
      </c>
      <c r="U380" s="111">
        <v>3</v>
      </c>
      <c r="V380" s="115"/>
      <c r="W380" s="125"/>
    </row>
    <row r="381" spans="1:23" s="12" customFormat="1" ht="75" customHeight="1" x14ac:dyDescent="0.2">
      <c r="A381" s="106"/>
      <c r="B381" s="114"/>
      <c r="C381" s="107" t="s">
        <v>103</v>
      </c>
      <c r="D381" s="108" t="s">
        <v>155</v>
      </c>
      <c r="E381" s="109"/>
      <c r="F381" s="110" t="s">
        <v>104</v>
      </c>
      <c r="G381" s="110" t="s">
        <v>104</v>
      </c>
      <c r="H381" s="110" t="s">
        <v>104</v>
      </c>
      <c r="I381" s="111">
        <f t="shared" si="79"/>
        <v>0</v>
      </c>
      <c r="J381" s="111">
        <f t="shared" si="80"/>
        <v>0</v>
      </c>
      <c r="K381" s="111">
        <f t="shared" si="81"/>
        <v>0</v>
      </c>
      <c r="L381" s="111">
        <f t="shared" si="82"/>
        <v>0</v>
      </c>
      <c r="M381" s="111">
        <f t="shared" si="83"/>
        <v>0</v>
      </c>
      <c r="N381" s="111">
        <f t="shared" si="84"/>
        <v>0</v>
      </c>
      <c r="O381" s="111">
        <f t="shared" si="85"/>
        <v>0</v>
      </c>
      <c r="P381" s="111">
        <f t="shared" si="86"/>
        <v>0</v>
      </c>
      <c r="Q381" s="111">
        <f t="shared" si="87"/>
        <v>0</v>
      </c>
      <c r="R381" s="111">
        <f t="shared" si="88"/>
        <v>0</v>
      </c>
      <c r="S381" s="111">
        <f t="shared" si="55"/>
        <v>0</v>
      </c>
      <c r="T381" s="111">
        <f t="shared" si="89"/>
        <v>0</v>
      </c>
      <c r="U381" s="111">
        <v>3</v>
      </c>
      <c r="V381" s="115"/>
      <c r="W381" s="125"/>
    </row>
    <row r="382" spans="1:23" s="12" customFormat="1" ht="75" customHeight="1" x14ac:dyDescent="0.2">
      <c r="A382" s="106"/>
      <c r="B382" s="114"/>
      <c r="C382" s="107" t="s">
        <v>103</v>
      </c>
      <c r="D382" s="108" t="s">
        <v>155</v>
      </c>
      <c r="E382" s="109"/>
      <c r="F382" s="110" t="s">
        <v>104</v>
      </c>
      <c r="G382" s="110" t="s">
        <v>104</v>
      </c>
      <c r="H382" s="110" t="s">
        <v>104</v>
      </c>
      <c r="I382" s="111">
        <f t="shared" si="79"/>
        <v>0</v>
      </c>
      <c r="J382" s="111">
        <f t="shared" si="80"/>
        <v>0</v>
      </c>
      <c r="K382" s="111">
        <f t="shared" si="81"/>
        <v>0</v>
      </c>
      <c r="L382" s="111">
        <f t="shared" si="82"/>
        <v>0</v>
      </c>
      <c r="M382" s="111">
        <f t="shared" si="83"/>
        <v>0</v>
      </c>
      <c r="N382" s="111">
        <f t="shared" si="84"/>
        <v>0</v>
      </c>
      <c r="O382" s="111">
        <f t="shared" si="85"/>
        <v>0</v>
      </c>
      <c r="P382" s="111">
        <f t="shared" si="86"/>
        <v>0</v>
      </c>
      <c r="Q382" s="111">
        <f t="shared" si="87"/>
        <v>0</v>
      </c>
      <c r="R382" s="111">
        <f t="shared" si="88"/>
        <v>0</v>
      </c>
      <c r="S382" s="111">
        <f t="shared" si="55"/>
        <v>0</v>
      </c>
      <c r="T382" s="111">
        <f t="shared" si="89"/>
        <v>0</v>
      </c>
      <c r="U382" s="111">
        <v>3</v>
      </c>
      <c r="V382" s="115"/>
      <c r="W382" s="125"/>
    </row>
    <row r="383" spans="1:23" s="12" customFormat="1" ht="75" customHeight="1" x14ac:dyDescent="0.2">
      <c r="A383" s="106"/>
      <c r="B383" s="114"/>
      <c r="C383" s="107" t="s">
        <v>103</v>
      </c>
      <c r="D383" s="108" t="s">
        <v>155</v>
      </c>
      <c r="E383" s="109"/>
      <c r="F383" s="110" t="s">
        <v>104</v>
      </c>
      <c r="G383" s="110" t="s">
        <v>104</v>
      </c>
      <c r="H383" s="110" t="s">
        <v>104</v>
      </c>
      <c r="I383" s="111">
        <f t="shared" si="79"/>
        <v>0</v>
      </c>
      <c r="J383" s="111">
        <f t="shared" si="80"/>
        <v>0</v>
      </c>
      <c r="K383" s="111">
        <f t="shared" si="81"/>
        <v>0</v>
      </c>
      <c r="L383" s="111">
        <f t="shared" si="82"/>
        <v>0</v>
      </c>
      <c r="M383" s="111">
        <f t="shared" si="83"/>
        <v>0</v>
      </c>
      <c r="N383" s="111">
        <f t="shared" si="84"/>
        <v>0</v>
      </c>
      <c r="O383" s="111">
        <f t="shared" si="85"/>
        <v>0</v>
      </c>
      <c r="P383" s="111">
        <f t="shared" si="86"/>
        <v>0</v>
      </c>
      <c r="Q383" s="111">
        <f t="shared" si="87"/>
        <v>0</v>
      </c>
      <c r="R383" s="111">
        <f t="shared" si="88"/>
        <v>0</v>
      </c>
      <c r="S383" s="111">
        <f t="shared" si="55"/>
        <v>0</v>
      </c>
      <c r="T383" s="111">
        <f t="shared" si="89"/>
        <v>0</v>
      </c>
      <c r="U383" s="111">
        <v>3</v>
      </c>
      <c r="V383" s="115"/>
      <c r="W383" s="125"/>
    </row>
    <row r="384" spans="1:23" s="12" customFormat="1" ht="75" customHeight="1" x14ac:dyDescent="0.2">
      <c r="A384" s="106"/>
      <c r="B384" s="114"/>
      <c r="C384" s="107" t="s">
        <v>103</v>
      </c>
      <c r="D384" s="108" t="s">
        <v>155</v>
      </c>
      <c r="E384" s="109"/>
      <c r="F384" s="110" t="s">
        <v>104</v>
      </c>
      <c r="G384" s="110" t="s">
        <v>104</v>
      </c>
      <c r="H384" s="110" t="s">
        <v>104</v>
      </c>
      <c r="I384" s="111">
        <f t="shared" si="79"/>
        <v>0</v>
      </c>
      <c r="J384" s="111">
        <f t="shared" si="80"/>
        <v>0</v>
      </c>
      <c r="K384" s="111">
        <f t="shared" si="81"/>
        <v>0</v>
      </c>
      <c r="L384" s="111">
        <f t="shared" si="82"/>
        <v>0</v>
      </c>
      <c r="M384" s="111">
        <f t="shared" si="83"/>
        <v>0</v>
      </c>
      <c r="N384" s="111">
        <f t="shared" si="84"/>
        <v>0</v>
      </c>
      <c r="O384" s="111">
        <f t="shared" si="85"/>
        <v>0</v>
      </c>
      <c r="P384" s="111">
        <f t="shared" si="86"/>
        <v>0</v>
      </c>
      <c r="Q384" s="111">
        <f t="shared" si="87"/>
        <v>0</v>
      </c>
      <c r="R384" s="111">
        <f t="shared" si="88"/>
        <v>0</v>
      </c>
      <c r="S384" s="111">
        <f t="shared" si="55"/>
        <v>0</v>
      </c>
      <c r="T384" s="111">
        <f t="shared" si="89"/>
        <v>0</v>
      </c>
      <c r="U384" s="111">
        <v>3</v>
      </c>
      <c r="V384" s="115"/>
      <c r="W384" s="125"/>
    </row>
    <row r="385" spans="1:23" s="12" customFormat="1" ht="75" customHeight="1" x14ac:dyDescent="0.2">
      <c r="A385" s="106"/>
      <c r="B385" s="114"/>
      <c r="C385" s="107" t="s">
        <v>103</v>
      </c>
      <c r="D385" s="108" t="s">
        <v>155</v>
      </c>
      <c r="E385" s="109"/>
      <c r="F385" s="110" t="s">
        <v>104</v>
      </c>
      <c r="G385" s="110" t="s">
        <v>104</v>
      </c>
      <c r="H385" s="110" t="s">
        <v>104</v>
      </c>
      <c r="I385" s="111">
        <f t="shared" si="79"/>
        <v>0</v>
      </c>
      <c r="J385" s="111">
        <f t="shared" si="80"/>
        <v>0</v>
      </c>
      <c r="K385" s="111">
        <f t="shared" si="81"/>
        <v>0</v>
      </c>
      <c r="L385" s="111">
        <f t="shared" si="82"/>
        <v>0</v>
      </c>
      <c r="M385" s="111">
        <f t="shared" si="83"/>
        <v>0</v>
      </c>
      <c r="N385" s="111">
        <f t="shared" si="84"/>
        <v>0</v>
      </c>
      <c r="O385" s="111">
        <f t="shared" si="85"/>
        <v>0</v>
      </c>
      <c r="P385" s="111">
        <f t="shared" si="86"/>
        <v>0</v>
      </c>
      <c r="Q385" s="111">
        <f t="shared" si="87"/>
        <v>0</v>
      </c>
      <c r="R385" s="111">
        <f t="shared" si="88"/>
        <v>0</v>
      </c>
      <c r="S385" s="111">
        <f t="shared" si="55"/>
        <v>0</v>
      </c>
      <c r="T385" s="111">
        <f t="shared" si="89"/>
        <v>0</v>
      </c>
      <c r="U385" s="111">
        <v>3</v>
      </c>
      <c r="V385" s="115"/>
      <c r="W385" s="125"/>
    </row>
    <row r="386" spans="1:23" s="12" customFormat="1" ht="75" customHeight="1" x14ac:dyDescent="0.2">
      <c r="A386" s="106"/>
      <c r="B386" s="114"/>
      <c r="C386" s="107" t="s">
        <v>103</v>
      </c>
      <c r="D386" s="108" t="s">
        <v>155</v>
      </c>
      <c r="E386" s="109"/>
      <c r="F386" s="110" t="s">
        <v>104</v>
      </c>
      <c r="G386" s="110" t="s">
        <v>104</v>
      </c>
      <c r="H386" s="110" t="s">
        <v>104</v>
      </c>
      <c r="I386" s="111">
        <f t="shared" si="79"/>
        <v>0</v>
      </c>
      <c r="J386" s="111">
        <f t="shared" si="80"/>
        <v>0</v>
      </c>
      <c r="K386" s="111">
        <f t="shared" si="81"/>
        <v>0</v>
      </c>
      <c r="L386" s="111">
        <f t="shared" si="82"/>
        <v>0</v>
      </c>
      <c r="M386" s="111">
        <f t="shared" si="83"/>
        <v>0</v>
      </c>
      <c r="N386" s="111">
        <f t="shared" si="84"/>
        <v>0</v>
      </c>
      <c r="O386" s="111">
        <f t="shared" si="85"/>
        <v>0</v>
      </c>
      <c r="P386" s="111">
        <f t="shared" si="86"/>
        <v>0</v>
      </c>
      <c r="Q386" s="111">
        <f t="shared" si="87"/>
        <v>0</v>
      </c>
      <c r="R386" s="111">
        <f t="shared" si="88"/>
        <v>0</v>
      </c>
      <c r="S386" s="111">
        <f t="shared" si="55"/>
        <v>0</v>
      </c>
      <c r="T386" s="111">
        <f t="shared" si="89"/>
        <v>0</v>
      </c>
      <c r="U386" s="111">
        <v>3</v>
      </c>
      <c r="V386" s="115"/>
      <c r="W386" s="125"/>
    </row>
    <row r="387" spans="1:23" s="12" customFormat="1" ht="75" customHeight="1" x14ac:dyDescent="0.2">
      <c r="A387" s="106"/>
      <c r="B387" s="114"/>
      <c r="C387" s="107" t="s">
        <v>103</v>
      </c>
      <c r="D387" s="108" t="s">
        <v>155</v>
      </c>
      <c r="E387" s="109"/>
      <c r="F387" s="110" t="s">
        <v>104</v>
      </c>
      <c r="G387" s="110" t="s">
        <v>104</v>
      </c>
      <c r="H387" s="110" t="s">
        <v>104</v>
      </c>
      <c r="I387" s="111">
        <f t="shared" si="79"/>
        <v>0</v>
      </c>
      <c r="J387" s="111">
        <f t="shared" si="80"/>
        <v>0</v>
      </c>
      <c r="K387" s="111">
        <f t="shared" si="81"/>
        <v>0</v>
      </c>
      <c r="L387" s="111">
        <f t="shared" si="82"/>
        <v>0</v>
      </c>
      <c r="M387" s="111">
        <f t="shared" si="83"/>
        <v>0</v>
      </c>
      <c r="N387" s="111">
        <f t="shared" si="84"/>
        <v>0</v>
      </c>
      <c r="O387" s="111">
        <f t="shared" si="85"/>
        <v>0</v>
      </c>
      <c r="P387" s="111">
        <f t="shared" si="86"/>
        <v>0</v>
      </c>
      <c r="Q387" s="111">
        <f t="shared" si="87"/>
        <v>0</v>
      </c>
      <c r="R387" s="111">
        <f t="shared" si="88"/>
        <v>0</v>
      </c>
      <c r="S387" s="111">
        <f t="shared" si="55"/>
        <v>0</v>
      </c>
      <c r="T387" s="111">
        <f t="shared" si="89"/>
        <v>0</v>
      </c>
      <c r="U387" s="111">
        <v>3</v>
      </c>
      <c r="V387" s="115"/>
      <c r="W387" s="125"/>
    </row>
    <row r="388" spans="1:23" s="12" customFormat="1" ht="75" customHeight="1" x14ac:dyDescent="0.2">
      <c r="A388" s="106"/>
      <c r="B388" s="114"/>
      <c r="C388" s="107" t="s">
        <v>103</v>
      </c>
      <c r="D388" s="108" t="s">
        <v>155</v>
      </c>
      <c r="E388" s="109"/>
      <c r="F388" s="110" t="s">
        <v>104</v>
      </c>
      <c r="G388" s="110" t="s">
        <v>104</v>
      </c>
      <c r="H388" s="110" t="s">
        <v>104</v>
      </c>
      <c r="I388" s="111">
        <f t="shared" si="79"/>
        <v>0</v>
      </c>
      <c r="J388" s="111">
        <f t="shared" si="80"/>
        <v>0</v>
      </c>
      <c r="K388" s="111">
        <f t="shared" si="81"/>
        <v>0</v>
      </c>
      <c r="L388" s="111">
        <f t="shared" si="82"/>
        <v>0</v>
      </c>
      <c r="M388" s="111">
        <f t="shared" si="83"/>
        <v>0</v>
      </c>
      <c r="N388" s="111">
        <f t="shared" si="84"/>
        <v>0</v>
      </c>
      <c r="O388" s="111">
        <f t="shared" si="85"/>
        <v>0</v>
      </c>
      <c r="P388" s="111">
        <f t="shared" si="86"/>
        <v>0</v>
      </c>
      <c r="Q388" s="111">
        <f t="shared" si="87"/>
        <v>0</v>
      </c>
      <c r="R388" s="111">
        <f t="shared" si="88"/>
        <v>0</v>
      </c>
      <c r="S388" s="111">
        <f t="shared" si="55"/>
        <v>0</v>
      </c>
      <c r="T388" s="111">
        <f t="shared" si="89"/>
        <v>0</v>
      </c>
      <c r="U388" s="111">
        <v>3</v>
      </c>
      <c r="V388" s="115"/>
      <c r="W388" s="125"/>
    </row>
    <row r="389" spans="1:23" s="12" customFormat="1" ht="75" customHeight="1" x14ac:dyDescent="0.2">
      <c r="A389" s="106"/>
      <c r="B389" s="114"/>
      <c r="C389" s="107" t="s">
        <v>103</v>
      </c>
      <c r="D389" s="108" t="s">
        <v>155</v>
      </c>
      <c r="E389" s="109"/>
      <c r="F389" s="110" t="s">
        <v>104</v>
      </c>
      <c r="G389" s="110" t="s">
        <v>104</v>
      </c>
      <c r="H389" s="110" t="s">
        <v>104</v>
      </c>
      <c r="I389" s="111">
        <f t="shared" si="79"/>
        <v>0</v>
      </c>
      <c r="J389" s="111">
        <f t="shared" si="80"/>
        <v>0</v>
      </c>
      <c r="K389" s="111">
        <f t="shared" si="81"/>
        <v>0</v>
      </c>
      <c r="L389" s="111">
        <f t="shared" si="82"/>
        <v>0</v>
      </c>
      <c r="M389" s="111">
        <f t="shared" si="83"/>
        <v>0</v>
      </c>
      <c r="N389" s="111">
        <f t="shared" si="84"/>
        <v>0</v>
      </c>
      <c r="O389" s="111">
        <f t="shared" si="85"/>
        <v>0</v>
      </c>
      <c r="P389" s="111">
        <f t="shared" si="86"/>
        <v>0</v>
      </c>
      <c r="Q389" s="111">
        <f t="shared" si="87"/>
        <v>0</v>
      </c>
      <c r="R389" s="111">
        <f t="shared" si="88"/>
        <v>0</v>
      </c>
      <c r="S389" s="111">
        <f t="shared" si="55"/>
        <v>0</v>
      </c>
      <c r="T389" s="111">
        <f t="shared" si="89"/>
        <v>0</v>
      </c>
      <c r="U389" s="111">
        <v>3</v>
      </c>
      <c r="V389" s="115"/>
      <c r="W389" s="125"/>
    </row>
    <row r="390" spans="1:23" s="12" customFormat="1" ht="75" customHeight="1" x14ac:dyDescent="0.2">
      <c r="A390" s="106"/>
      <c r="B390" s="114"/>
      <c r="C390" s="107" t="s">
        <v>103</v>
      </c>
      <c r="D390" s="108" t="s">
        <v>155</v>
      </c>
      <c r="E390" s="109"/>
      <c r="F390" s="110" t="s">
        <v>104</v>
      </c>
      <c r="G390" s="110" t="s">
        <v>104</v>
      </c>
      <c r="H390" s="110" t="s">
        <v>104</v>
      </c>
      <c r="I390" s="111">
        <f t="shared" si="79"/>
        <v>0</v>
      </c>
      <c r="J390" s="111">
        <f t="shared" si="80"/>
        <v>0</v>
      </c>
      <c r="K390" s="111">
        <f t="shared" si="81"/>
        <v>0</v>
      </c>
      <c r="L390" s="111">
        <f t="shared" si="82"/>
        <v>0</v>
      </c>
      <c r="M390" s="111">
        <f t="shared" si="83"/>
        <v>0</v>
      </c>
      <c r="N390" s="111">
        <f t="shared" si="84"/>
        <v>0</v>
      </c>
      <c r="O390" s="111">
        <f t="shared" si="85"/>
        <v>0</v>
      </c>
      <c r="P390" s="111">
        <f t="shared" si="86"/>
        <v>0</v>
      </c>
      <c r="Q390" s="111">
        <f t="shared" si="87"/>
        <v>0</v>
      </c>
      <c r="R390" s="111">
        <f t="shared" si="88"/>
        <v>0</v>
      </c>
      <c r="S390" s="111">
        <f t="shared" si="55"/>
        <v>0</v>
      </c>
      <c r="T390" s="111">
        <f t="shared" si="89"/>
        <v>0</v>
      </c>
      <c r="U390" s="111">
        <v>3</v>
      </c>
      <c r="V390" s="115"/>
      <c r="W390" s="125"/>
    </row>
    <row r="391" spans="1:23" s="12" customFormat="1" ht="75" customHeight="1" x14ac:dyDescent="0.2">
      <c r="A391" s="106"/>
      <c r="B391" s="114"/>
      <c r="C391" s="107" t="s">
        <v>103</v>
      </c>
      <c r="D391" s="108" t="s">
        <v>155</v>
      </c>
      <c r="E391" s="109"/>
      <c r="F391" s="110" t="s">
        <v>104</v>
      </c>
      <c r="G391" s="110" t="s">
        <v>104</v>
      </c>
      <c r="H391" s="110" t="s">
        <v>104</v>
      </c>
      <c r="I391" s="111">
        <f t="shared" si="79"/>
        <v>0</v>
      </c>
      <c r="J391" s="111">
        <f t="shared" si="80"/>
        <v>0</v>
      </c>
      <c r="K391" s="111">
        <f t="shared" si="81"/>
        <v>0</v>
      </c>
      <c r="L391" s="111">
        <f t="shared" si="82"/>
        <v>0</v>
      </c>
      <c r="M391" s="111">
        <f t="shared" si="83"/>
        <v>0</v>
      </c>
      <c r="N391" s="111">
        <f t="shared" si="84"/>
        <v>0</v>
      </c>
      <c r="O391" s="111">
        <f t="shared" si="85"/>
        <v>0</v>
      </c>
      <c r="P391" s="111">
        <f t="shared" si="86"/>
        <v>0</v>
      </c>
      <c r="Q391" s="111">
        <f t="shared" si="87"/>
        <v>0</v>
      </c>
      <c r="R391" s="111">
        <f t="shared" si="88"/>
        <v>0</v>
      </c>
      <c r="S391" s="111">
        <f t="shared" si="55"/>
        <v>0</v>
      </c>
      <c r="T391" s="111">
        <f t="shared" si="89"/>
        <v>0</v>
      </c>
      <c r="U391" s="111">
        <v>3</v>
      </c>
      <c r="V391" s="115"/>
      <c r="W391" s="125"/>
    </row>
    <row r="392" spans="1:23" s="12" customFormat="1" ht="75" customHeight="1" x14ac:dyDescent="0.2">
      <c r="A392" s="106"/>
      <c r="B392" s="114"/>
      <c r="C392" s="107" t="s">
        <v>103</v>
      </c>
      <c r="D392" s="108" t="s">
        <v>155</v>
      </c>
      <c r="E392" s="109"/>
      <c r="F392" s="110" t="s">
        <v>104</v>
      </c>
      <c r="G392" s="110" t="s">
        <v>104</v>
      </c>
      <c r="H392" s="110" t="s">
        <v>104</v>
      </c>
      <c r="I392" s="111">
        <f t="shared" ref="I392:I455" si="90">COUNTIFS(C392:C392,"=High",F392:F392,"=YES-Fully meets")</f>
        <v>0</v>
      </c>
      <c r="J392" s="111">
        <f t="shared" ref="J392:J455" si="91">COUNTIFS(C392:C392,"=High",F392:F392,"=YES-Partially meets")</f>
        <v>0</v>
      </c>
      <c r="K392" s="111">
        <f t="shared" ref="K392:K455" si="92">COUNTIFS(C392:C392,"=High",F392:F392,"=NO-Does not meet")</f>
        <v>0</v>
      </c>
      <c r="L392" s="111">
        <f t="shared" ref="L392:L455" si="93">COUNTIFS(C392:C392,"=Medium",F392:F392,"=YES-Fully meets")</f>
        <v>0</v>
      </c>
      <c r="M392" s="111">
        <f t="shared" ref="M392:M455" si="94">COUNTIFS(C392:C392,"=Medium",F392:F392,"=YES-Partially meets")</f>
        <v>0</v>
      </c>
      <c r="N392" s="111">
        <f t="shared" ref="N392:N455" si="95">COUNTIFS(C392:C392,"=Medium",F392:F392,"=NO-Does not meet")</f>
        <v>0</v>
      </c>
      <c r="O392" s="111">
        <f t="shared" ref="O392:O455" si="96">COUNTIFS(C392:C392,"=Low",F392:F392,"=YES-Fully meets")</f>
        <v>0</v>
      </c>
      <c r="P392" s="111">
        <f t="shared" ref="P392:P455" si="97">COUNTIFS(C392:C392,"=Low",F392:F392,"=YES-Partially meets")</f>
        <v>0</v>
      </c>
      <c r="Q392" s="111">
        <f t="shared" ref="Q392:Q455" si="98">COUNTIFS(C392:C392,"=Low",F392:F392,"=NO-Does not meet")</f>
        <v>0</v>
      </c>
      <c r="R392" s="111">
        <f t="shared" ref="R392:R455" si="99">+($I392*$I$2)+($J392*$J$2)+(K392*$K$2)+(L392*$L$2)+(M392*$M$2)+(N392*$N$2)+(O392*$O$2)+(P392*$P$2)+(Q392*$Q$2)</f>
        <v>0</v>
      </c>
      <c r="S392" s="111">
        <f t="shared" si="55"/>
        <v>0</v>
      </c>
      <c r="T392" s="111">
        <f t="shared" ref="T392:T455" si="100">+R392*S392</f>
        <v>0</v>
      </c>
      <c r="U392" s="111">
        <v>3</v>
      </c>
      <c r="V392" s="115"/>
      <c r="W392" s="125"/>
    </row>
    <row r="393" spans="1:23" s="12" customFormat="1" ht="75" customHeight="1" x14ac:dyDescent="0.2">
      <c r="A393" s="106"/>
      <c r="B393" s="114"/>
      <c r="C393" s="107" t="s">
        <v>103</v>
      </c>
      <c r="D393" s="108" t="s">
        <v>155</v>
      </c>
      <c r="E393" s="109"/>
      <c r="F393" s="110" t="s">
        <v>104</v>
      </c>
      <c r="G393" s="110" t="s">
        <v>104</v>
      </c>
      <c r="H393" s="110" t="s">
        <v>104</v>
      </c>
      <c r="I393" s="111">
        <f t="shared" si="90"/>
        <v>0</v>
      </c>
      <c r="J393" s="111">
        <f t="shared" si="91"/>
        <v>0</v>
      </c>
      <c r="K393" s="111">
        <f t="shared" si="92"/>
        <v>0</v>
      </c>
      <c r="L393" s="111">
        <f t="shared" si="93"/>
        <v>0</v>
      </c>
      <c r="M393" s="111">
        <f t="shared" si="94"/>
        <v>0</v>
      </c>
      <c r="N393" s="111">
        <f t="shared" si="95"/>
        <v>0</v>
      </c>
      <c r="O393" s="111">
        <f t="shared" si="96"/>
        <v>0</v>
      </c>
      <c r="P393" s="111">
        <f t="shared" si="97"/>
        <v>0</v>
      </c>
      <c r="Q393" s="111">
        <f t="shared" si="98"/>
        <v>0</v>
      </c>
      <c r="R393" s="111">
        <f t="shared" si="99"/>
        <v>0</v>
      </c>
      <c r="S393" s="111">
        <f t="shared" si="55"/>
        <v>0</v>
      </c>
      <c r="T393" s="111">
        <f t="shared" si="100"/>
        <v>0</v>
      </c>
      <c r="U393" s="111">
        <v>3</v>
      </c>
      <c r="V393" s="115"/>
      <c r="W393" s="125"/>
    </row>
    <row r="394" spans="1:23" s="12" customFormat="1" ht="75" customHeight="1" x14ac:dyDescent="0.2">
      <c r="A394" s="106"/>
      <c r="B394" s="114"/>
      <c r="C394" s="107" t="s">
        <v>103</v>
      </c>
      <c r="D394" s="108" t="s">
        <v>155</v>
      </c>
      <c r="E394" s="109"/>
      <c r="F394" s="110" t="s">
        <v>104</v>
      </c>
      <c r="G394" s="110" t="s">
        <v>104</v>
      </c>
      <c r="H394" s="110" t="s">
        <v>104</v>
      </c>
      <c r="I394" s="111">
        <f t="shared" si="90"/>
        <v>0</v>
      </c>
      <c r="J394" s="111">
        <f t="shared" si="91"/>
        <v>0</v>
      </c>
      <c r="K394" s="111">
        <f t="shared" si="92"/>
        <v>0</v>
      </c>
      <c r="L394" s="111">
        <f t="shared" si="93"/>
        <v>0</v>
      </c>
      <c r="M394" s="111">
        <f t="shared" si="94"/>
        <v>0</v>
      </c>
      <c r="N394" s="111">
        <f t="shared" si="95"/>
        <v>0</v>
      </c>
      <c r="O394" s="111">
        <f t="shared" si="96"/>
        <v>0</v>
      </c>
      <c r="P394" s="111">
        <f t="shared" si="97"/>
        <v>0</v>
      </c>
      <c r="Q394" s="111">
        <f t="shared" si="98"/>
        <v>0</v>
      </c>
      <c r="R394" s="111">
        <f t="shared" si="99"/>
        <v>0</v>
      </c>
      <c r="S394" s="111">
        <f t="shared" si="55"/>
        <v>0</v>
      </c>
      <c r="T394" s="111">
        <f t="shared" si="100"/>
        <v>0</v>
      </c>
      <c r="U394" s="111">
        <v>3</v>
      </c>
      <c r="V394" s="115"/>
      <c r="W394" s="125"/>
    </row>
    <row r="395" spans="1:23" s="12" customFormat="1" ht="75" customHeight="1" x14ac:dyDescent="0.2">
      <c r="A395" s="106"/>
      <c r="B395" s="114"/>
      <c r="C395" s="107" t="s">
        <v>103</v>
      </c>
      <c r="D395" s="108" t="s">
        <v>155</v>
      </c>
      <c r="E395" s="109"/>
      <c r="F395" s="110" t="s">
        <v>104</v>
      </c>
      <c r="G395" s="110" t="s">
        <v>104</v>
      </c>
      <c r="H395" s="110" t="s">
        <v>104</v>
      </c>
      <c r="I395" s="111">
        <f t="shared" si="90"/>
        <v>0</v>
      </c>
      <c r="J395" s="111">
        <f t="shared" si="91"/>
        <v>0</v>
      </c>
      <c r="K395" s="111">
        <f t="shared" si="92"/>
        <v>0</v>
      </c>
      <c r="L395" s="111">
        <f t="shared" si="93"/>
        <v>0</v>
      </c>
      <c r="M395" s="111">
        <f t="shared" si="94"/>
        <v>0</v>
      </c>
      <c r="N395" s="111">
        <f t="shared" si="95"/>
        <v>0</v>
      </c>
      <c r="O395" s="111">
        <f t="shared" si="96"/>
        <v>0</v>
      </c>
      <c r="P395" s="111">
        <f t="shared" si="97"/>
        <v>0</v>
      </c>
      <c r="Q395" s="111">
        <f t="shared" si="98"/>
        <v>0</v>
      </c>
      <c r="R395" s="111">
        <f t="shared" si="99"/>
        <v>0</v>
      </c>
      <c r="S395" s="111">
        <f t="shared" si="55"/>
        <v>0</v>
      </c>
      <c r="T395" s="111">
        <f t="shared" si="100"/>
        <v>0</v>
      </c>
      <c r="U395" s="111">
        <v>3</v>
      </c>
      <c r="V395" s="115"/>
      <c r="W395" s="125"/>
    </row>
    <row r="396" spans="1:23" s="12" customFormat="1" ht="75" customHeight="1" x14ac:dyDescent="0.2">
      <c r="A396" s="106"/>
      <c r="B396" s="114"/>
      <c r="C396" s="107" t="s">
        <v>103</v>
      </c>
      <c r="D396" s="108" t="s">
        <v>155</v>
      </c>
      <c r="E396" s="109"/>
      <c r="F396" s="110" t="s">
        <v>104</v>
      </c>
      <c r="G396" s="110" t="s">
        <v>104</v>
      </c>
      <c r="H396" s="110" t="s">
        <v>104</v>
      </c>
      <c r="I396" s="111">
        <f t="shared" si="90"/>
        <v>0</v>
      </c>
      <c r="J396" s="111">
        <f t="shared" si="91"/>
        <v>0</v>
      </c>
      <c r="K396" s="111">
        <f t="shared" si="92"/>
        <v>0</v>
      </c>
      <c r="L396" s="111">
        <f t="shared" si="93"/>
        <v>0</v>
      </c>
      <c r="M396" s="111">
        <f t="shared" si="94"/>
        <v>0</v>
      </c>
      <c r="N396" s="111">
        <f t="shared" si="95"/>
        <v>0</v>
      </c>
      <c r="O396" s="111">
        <f t="shared" si="96"/>
        <v>0</v>
      </c>
      <c r="P396" s="111">
        <f t="shared" si="97"/>
        <v>0</v>
      </c>
      <c r="Q396" s="111">
        <f t="shared" si="98"/>
        <v>0</v>
      </c>
      <c r="R396" s="111">
        <f t="shared" si="99"/>
        <v>0</v>
      </c>
      <c r="S396" s="111">
        <f t="shared" si="55"/>
        <v>0</v>
      </c>
      <c r="T396" s="111">
        <f t="shared" si="100"/>
        <v>0</v>
      </c>
      <c r="U396" s="111">
        <v>3</v>
      </c>
      <c r="V396" s="115"/>
      <c r="W396" s="125"/>
    </row>
    <row r="397" spans="1:23" s="12" customFormat="1" ht="75" customHeight="1" x14ac:dyDescent="0.2">
      <c r="A397" s="106"/>
      <c r="B397" s="114"/>
      <c r="C397" s="107" t="s">
        <v>103</v>
      </c>
      <c r="D397" s="108" t="s">
        <v>155</v>
      </c>
      <c r="E397" s="109"/>
      <c r="F397" s="110" t="s">
        <v>104</v>
      </c>
      <c r="G397" s="110" t="s">
        <v>104</v>
      </c>
      <c r="H397" s="110" t="s">
        <v>104</v>
      </c>
      <c r="I397" s="111">
        <f t="shared" si="90"/>
        <v>0</v>
      </c>
      <c r="J397" s="111">
        <f t="shared" si="91"/>
        <v>0</v>
      </c>
      <c r="K397" s="111">
        <f t="shared" si="92"/>
        <v>0</v>
      </c>
      <c r="L397" s="111">
        <f t="shared" si="93"/>
        <v>0</v>
      </c>
      <c r="M397" s="111">
        <f t="shared" si="94"/>
        <v>0</v>
      </c>
      <c r="N397" s="111">
        <f t="shared" si="95"/>
        <v>0</v>
      </c>
      <c r="O397" s="111">
        <f t="shared" si="96"/>
        <v>0</v>
      </c>
      <c r="P397" s="111">
        <f t="shared" si="97"/>
        <v>0</v>
      </c>
      <c r="Q397" s="111">
        <f t="shared" si="98"/>
        <v>0</v>
      </c>
      <c r="R397" s="111">
        <f t="shared" si="99"/>
        <v>0</v>
      </c>
      <c r="S397" s="111">
        <f t="shared" si="55"/>
        <v>0</v>
      </c>
      <c r="T397" s="111">
        <f t="shared" si="100"/>
        <v>0</v>
      </c>
      <c r="U397" s="111">
        <v>3</v>
      </c>
      <c r="V397" s="115"/>
      <c r="W397" s="125"/>
    </row>
    <row r="398" spans="1:23" s="12" customFormat="1" ht="75" customHeight="1" x14ac:dyDescent="0.2">
      <c r="A398" s="106"/>
      <c r="B398" s="114"/>
      <c r="C398" s="107" t="s">
        <v>103</v>
      </c>
      <c r="D398" s="108" t="s">
        <v>155</v>
      </c>
      <c r="E398" s="109"/>
      <c r="F398" s="110" t="s">
        <v>104</v>
      </c>
      <c r="G398" s="110" t="s">
        <v>104</v>
      </c>
      <c r="H398" s="110" t="s">
        <v>104</v>
      </c>
      <c r="I398" s="111">
        <f t="shared" si="90"/>
        <v>0</v>
      </c>
      <c r="J398" s="111">
        <f t="shared" si="91"/>
        <v>0</v>
      </c>
      <c r="K398" s="111">
        <f t="shared" si="92"/>
        <v>0</v>
      </c>
      <c r="L398" s="111">
        <f t="shared" si="93"/>
        <v>0</v>
      </c>
      <c r="M398" s="111">
        <f t="shared" si="94"/>
        <v>0</v>
      </c>
      <c r="N398" s="111">
        <f t="shared" si="95"/>
        <v>0</v>
      </c>
      <c r="O398" s="111">
        <f t="shared" si="96"/>
        <v>0</v>
      </c>
      <c r="P398" s="111">
        <f t="shared" si="97"/>
        <v>0</v>
      </c>
      <c r="Q398" s="111">
        <f t="shared" si="98"/>
        <v>0</v>
      </c>
      <c r="R398" s="111">
        <f t="shared" si="99"/>
        <v>0</v>
      </c>
      <c r="S398" s="111">
        <f t="shared" si="55"/>
        <v>0</v>
      </c>
      <c r="T398" s="111">
        <f t="shared" si="100"/>
        <v>0</v>
      </c>
      <c r="U398" s="111">
        <v>3</v>
      </c>
      <c r="V398" s="115"/>
      <c r="W398" s="125"/>
    </row>
    <row r="399" spans="1:23" s="12" customFormat="1" ht="75" customHeight="1" x14ac:dyDescent="0.2">
      <c r="A399" s="106"/>
      <c r="B399" s="114"/>
      <c r="C399" s="107" t="s">
        <v>103</v>
      </c>
      <c r="D399" s="108" t="s">
        <v>155</v>
      </c>
      <c r="E399" s="109"/>
      <c r="F399" s="110" t="s">
        <v>104</v>
      </c>
      <c r="G399" s="110" t="s">
        <v>104</v>
      </c>
      <c r="H399" s="110" t="s">
        <v>104</v>
      </c>
      <c r="I399" s="111">
        <f t="shared" si="90"/>
        <v>0</v>
      </c>
      <c r="J399" s="111">
        <f t="shared" si="91"/>
        <v>0</v>
      </c>
      <c r="K399" s="111">
        <f t="shared" si="92"/>
        <v>0</v>
      </c>
      <c r="L399" s="111">
        <f t="shared" si="93"/>
        <v>0</v>
      </c>
      <c r="M399" s="111">
        <f t="shared" si="94"/>
        <v>0</v>
      </c>
      <c r="N399" s="111">
        <f t="shared" si="95"/>
        <v>0</v>
      </c>
      <c r="O399" s="111">
        <f t="shared" si="96"/>
        <v>0</v>
      </c>
      <c r="P399" s="111">
        <f t="shared" si="97"/>
        <v>0</v>
      </c>
      <c r="Q399" s="111">
        <f t="shared" si="98"/>
        <v>0</v>
      </c>
      <c r="R399" s="111">
        <f t="shared" si="99"/>
        <v>0</v>
      </c>
      <c r="S399" s="111">
        <f t="shared" si="55"/>
        <v>0</v>
      </c>
      <c r="T399" s="111">
        <f t="shared" si="100"/>
        <v>0</v>
      </c>
      <c r="U399" s="111">
        <v>3</v>
      </c>
      <c r="V399" s="115"/>
      <c r="W399" s="125"/>
    </row>
    <row r="400" spans="1:23" s="12" customFormat="1" ht="75" customHeight="1" x14ac:dyDescent="0.2">
      <c r="A400" s="106"/>
      <c r="B400" s="114"/>
      <c r="C400" s="107" t="s">
        <v>103</v>
      </c>
      <c r="D400" s="108" t="s">
        <v>155</v>
      </c>
      <c r="E400" s="109"/>
      <c r="F400" s="110" t="s">
        <v>104</v>
      </c>
      <c r="G400" s="110" t="s">
        <v>104</v>
      </c>
      <c r="H400" s="110" t="s">
        <v>104</v>
      </c>
      <c r="I400" s="111">
        <f t="shared" si="90"/>
        <v>0</v>
      </c>
      <c r="J400" s="111">
        <f t="shared" si="91"/>
        <v>0</v>
      </c>
      <c r="K400" s="111">
        <f t="shared" si="92"/>
        <v>0</v>
      </c>
      <c r="L400" s="111">
        <f t="shared" si="93"/>
        <v>0</v>
      </c>
      <c r="M400" s="111">
        <f t="shared" si="94"/>
        <v>0</v>
      </c>
      <c r="N400" s="111">
        <f t="shared" si="95"/>
        <v>0</v>
      </c>
      <c r="O400" s="111">
        <f t="shared" si="96"/>
        <v>0</v>
      </c>
      <c r="P400" s="111">
        <f t="shared" si="97"/>
        <v>0</v>
      </c>
      <c r="Q400" s="111">
        <f t="shared" si="98"/>
        <v>0</v>
      </c>
      <c r="R400" s="111">
        <f t="shared" si="99"/>
        <v>0</v>
      </c>
      <c r="S400" s="111">
        <f t="shared" si="55"/>
        <v>0</v>
      </c>
      <c r="T400" s="111">
        <f t="shared" si="100"/>
        <v>0</v>
      </c>
      <c r="U400" s="111">
        <v>3</v>
      </c>
      <c r="V400" s="115"/>
      <c r="W400" s="125"/>
    </row>
    <row r="401" spans="1:23" s="12" customFormat="1" ht="75" customHeight="1" x14ac:dyDescent="0.2">
      <c r="A401" s="106"/>
      <c r="B401" s="114"/>
      <c r="C401" s="107" t="s">
        <v>103</v>
      </c>
      <c r="D401" s="108" t="s">
        <v>155</v>
      </c>
      <c r="E401" s="109"/>
      <c r="F401" s="110" t="s">
        <v>104</v>
      </c>
      <c r="G401" s="110" t="s">
        <v>104</v>
      </c>
      <c r="H401" s="110" t="s">
        <v>104</v>
      </c>
      <c r="I401" s="111">
        <f t="shared" si="90"/>
        <v>0</v>
      </c>
      <c r="J401" s="111">
        <f t="shared" si="91"/>
        <v>0</v>
      </c>
      <c r="K401" s="111">
        <f t="shared" si="92"/>
        <v>0</v>
      </c>
      <c r="L401" s="111">
        <f t="shared" si="93"/>
        <v>0</v>
      </c>
      <c r="M401" s="111">
        <f t="shared" si="94"/>
        <v>0</v>
      </c>
      <c r="N401" s="111">
        <f t="shared" si="95"/>
        <v>0</v>
      </c>
      <c r="O401" s="111">
        <f t="shared" si="96"/>
        <v>0</v>
      </c>
      <c r="P401" s="111">
        <f t="shared" si="97"/>
        <v>0</v>
      </c>
      <c r="Q401" s="111">
        <f t="shared" si="98"/>
        <v>0</v>
      </c>
      <c r="R401" s="111">
        <f t="shared" si="99"/>
        <v>0</v>
      </c>
      <c r="S401" s="111">
        <f t="shared" si="55"/>
        <v>0</v>
      </c>
      <c r="T401" s="111">
        <f t="shared" si="100"/>
        <v>0</v>
      </c>
      <c r="U401" s="111">
        <v>3</v>
      </c>
      <c r="V401" s="115"/>
      <c r="W401" s="125"/>
    </row>
    <row r="402" spans="1:23" s="12" customFormat="1" ht="75" customHeight="1" x14ac:dyDescent="0.2">
      <c r="A402" s="106"/>
      <c r="B402" s="114"/>
      <c r="C402" s="107" t="s">
        <v>103</v>
      </c>
      <c r="D402" s="108" t="s">
        <v>155</v>
      </c>
      <c r="E402" s="109"/>
      <c r="F402" s="110" t="s">
        <v>104</v>
      </c>
      <c r="G402" s="110" t="s">
        <v>104</v>
      </c>
      <c r="H402" s="110" t="s">
        <v>104</v>
      </c>
      <c r="I402" s="111">
        <f t="shared" si="90"/>
        <v>0</v>
      </c>
      <c r="J402" s="111">
        <f t="shared" si="91"/>
        <v>0</v>
      </c>
      <c r="K402" s="111">
        <f t="shared" si="92"/>
        <v>0</v>
      </c>
      <c r="L402" s="111">
        <f t="shared" si="93"/>
        <v>0</v>
      </c>
      <c r="M402" s="111">
        <f t="shared" si="94"/>
        <v>0</v>
      </c>
      <c r="N402" s="111">
        <f t="shared" si="95"/>
        <v>0</v>
      </c>
      <c r="O402" s="111">
        <f t="shared" si="96"/>
        <v>0</v>
      </c>
      <c r="P402" s="111">
        <f t="shared" si="97"/>
        <v>0</v>
      </c>
      <c r="Q402" s="111">
        <f t="shared" si="98"/>
        <v>0</v>
      </c>
      <c r="R402" s="111">
        <f t="shared" si="99"/>
        <v>0</v>
      </c>
      <c r="S402" s="111">
        <f t="shared" si="55"/>
        <v>0</v>
      </c>
      <c r="T402" s="111">
        <f t="shared" si="100"/>
        <v>0</v>
      </c>
      <c r="U402" s="111">
        <v>3</v>
      </c>
      <c r="V402" s="115"/>
      <c r="W402" s="125"/>
    </row>
    <row r="403" spans="1:23" s="12" customFormat="1" ht="75" customHeight="1" x14ac:dyDescent="0.2">
      <c r="A403" s="106"/>
      <c r="B403" s="114"/>
      <c r="C403" s="107" t="s">
        <v>103</v>
      </c>
      <c r="D403" s="108" t="s">
        <v>155</v>
      </c>
      <c r="E403" s="109"/>
      <c r="F403" s="110" t="s">
        <v>104</v>
      </c>
      <c r="G403" s="110" t="s">
        <v>104</v>
      </c>
      <c r="H403" s="110" t="s">
        <v>104</v>
      </c>
      <c r="I403" s="111">
        <f t="shared" si="90"/>
        <v>0</v>
      </c>
      <c r="J403" s="111">
        <f t="shared" si="91"/>
        <v>0</v>
      </c>
      <c r="K403" s="111">
        <f t="shared" si="92"/>
        <v>0</v>
      </c>
      <c r="L403" s="111">
        <f t="shared" si="93"/>
        <v>0</v>
      </c>
      <c r="M403" s="111">
        <f t="shared" si="94"/>
        <v>0</v>
      </c>
      <c r="N403" s="111">
        <f t="shared" si="95"/>
        <v>0</v>
      </c>
      <c r="O403" s="111">
        <f t="shared" si="96"/>
        <v>0</v>
      </c>
      <c r="P403" s="111">
        <f t="shared" si="97"/>
        <v>0</v>
      </c>
      <c r="Q403" s="111">
        <f t="shared" si="98"/>
        <v>0</v>
      </c>
      <c r="R403" s="111">
        <f t="shared" si="99"/>
        <v>0</v>
      </c>
      <c r="S403" s="111">
        <f t="shared" si="55"/>
        <v>0</v>
      </c>
      <c r="T403" s="111">
        <f t="shared" si="100"/>
        <v>0</v>
      </c>
      <c r="U403" s="111">
        <v>3</v>
      </c>
      <c r="V403" s="115"/>
      <c r="W403" s="125"/>
    </row>
    <row r="404" spans="1:23" s="12" customFormat="1" ht="75" customHeight="1" x14ac:dyDescent="0.2">
      <c r="A404" s="106"/>
      <c r="B404" s="114"/>
      <c r="C404" s="107" t="s">
        <v>103</v>
      </c>
      <c r="D404" s="108" t="s">
        <v>155</v>
      </c>
      <c r="E404" s="109"/>
      <c r="F404" s="110" t="s">
        <v>104</v>
      </c>
      <c r="G404" s="110" t="s">
        <v>104</v>
      </c>
      <c r="H404" s="110" t="s">
        <v>104</v>
      </c>
      <c r="I404" s="111">
        <f t="shared" si="90"/>
        <v>0</v>
      </c>
      <c r="J404" s="111">
        <f t="shared" si="91"/>
        <v>0</v>
      </c>
      <c r="K404" s="111">
        <f t="shared" si="92"/>
        <v>0</v>
      </c>
      <c r="L404" s="111">
        <f t="shared" si="93"/>
        <v>0</v>
      </c>
      <c r="M404" s="111">
        <f t="shared" si="94"/>
        <v>0</v>
      </c>
      <c r="N404" s="111">
        <f t="shared" si="95"/>
        <v>0</v>
      </c>
      <c r="O404" s="111">
        <f t="shared" si="96"/>
        <v>0</v>
      </c>
      <c r="P404" s="111">
        <f t="shared" si="97"/>
        <v>0</v>
      </c>
      <c r="Q404" s="111">
        <f t="shared" si="98"/>
        <v>0</v>
      </c>
      <c r="R404" s="111">
        <f t="shared" si="99"/>
        <v>0</v>
      </c>
      <c r="S404" s="111">
        <f t="shared" si="55"/>
        <v>0</v>
      </c>
      <c r="T404" s="111">
        <f t="shared" si="100"/>
        <v>0</v>
      </c>
      <c r="U404" s="111">
        <v>3</v>
      </c>
      <c r="V404" s="115"/>
      <c r="W404" s="125"/>
    </row>
    <row r="405" spans="1:23" s="12" customFormat="1" ht="75" customHeight="1" x14ac:dyDescent="0.2">
      <c r="A405" s="106"/>
      <c r="B405" s="114"/>
      <c r="C405" s="107" t="s">
        <v>103</v>
      </c>
      <c r="D405" s="108" t="s">
        <v>155</v>
      </c>
      <c r="E405" s="109"/>
      <c r="F405" s="110" t="s">
        <v>104</v>
      </c>
      <c r="G405" s="110" t="s">
        <v>104</v>
      </c>
      <c r="H405" s="110" t="s">
        <v>104</v>
      </c>
      <c r="I405" s="111">
        <f t="shared" si="90"/>
        <v>0</v>
      </c>
      <c r="J405" s="111">
        <f t="shared" si="91"/>
        <v>0</v>
      </c>
      <c r="K405" s="111">
        <f t="shared" si="92"/>
        <v>0</v>
      </c>
      <c r="L405" s="111">
        <f t="shared" si="93"/>
        <v>0</v>
      </c>
      <c r="M405" s="111">
        <f t="shared" si="94"/>
        <v>0</v>
      </c>
      <c r="N405" s="111">
        <f t="shared" si="95"/>
        <v>0</v>
      </c>
      <c r="O405" s="111">
        <f t="shared" si="96"/>
        <v>0</v>
      </c>
      <c r="P405" s="111">
        <f t="shared" si="97"/>
        <v>0</v>
      </c>
      <c r="Q405" s="111">
        <f t="shared" si="98"/>
        <v>0</v>
      </c>
      <c r="R405" s="111">
        <f t="shared" si="99"/>
        <v>0</v>
      </c>
      <c r="S405" s="111">
        <f t="shared" si="55"/>
        <v>0</v>
      </c>
      <c r="T405" s="111">
        <f t="shared" si="100"/>
        <v>0</v>
      </c>
      <c r="U405" s="111">
        <v>3</v>
      </c>
      <c r="V405" s="115"/>
      <c r="W405" s="125"/>
    </row>
    <row r="406" spans="1:23" s="12" customFormat="1" ht="75" customHeight="1" x14ac:dyDescent="0.2">
      <c r="A406" s="106"/>
      <c r="B406" s="114"/>
      <c r="C406" s="107" t="s">
        <v>103</v>
      </c>
      <c r="D406" s="108" t="s">
        <v>155</v>
      </c>
      <c r="E406" s="109"/>
      <c r="F406" s="110" t="s">
        <v>104</v>
      </c>
      <c r="G406" s="110" t="s">
        <v>104</v>
      </c>
      <c r="H406" s="110" t="s">
        <v>104</v>
      </c>
      <c r="I406" s="111">
        <f t="shared" si="90"/>
        <v>0</v>
      </c>
      <c r="J406" s="111">
        <f t="shared" si="91"/>
        <v>0</v>
      </c>
      <c r="K406" s="111">
        <f t="shared" si="92"/>
        <v>0</v>
      </c>
      <c r="L406" s="111">
        <f t="shared" si="93"/>
        <v>0</v>
      </c>
      <c r="M406" s="111">
        <f t="shared" si="94"/>
        <v>0</v>
      </c>
      <c r="N406" s="111">
        <f t="shared" si="95"/>
        <v>0</v>
      </c>
      <c r="O406" s="111">
        <f t="shared" si="96"/>
        <v>0</v>
      </c>
      <c r="P406" s="111">
        <f t="shared" si="97"/>
        <v>0</v>
      </c>
      <c r="Q406" s="111">
        <f t="shared" si="98"/>
        <v>0</v>
      </c>
      <c r="R406" s="111">
        <f t="shared" si="99"/>
        <v>0</v>
      </c>
      <c r="S406" s="111">
        <f t="shared" si="55"/>
        <v>0</v>
      </c>
      <c r="T406" s="111">
        <f t="shared" si="100"/>
        <v>0</v>
      </c>
      <c r="U406" s="111">
        <v>3</v>
      </c>
      <c r="V406" s="115"/>
      <c r="W406" s="125"/>
    </row>
    <row r="407" spans="1:23" s="12" customFormat="1" ht="75" customHeight="1" x14ac:dyDescent="0.2">
      <c r="A407" s="106"/>
      <c r="B407" s="114"/>
      <c r="C407" s="107" t="s">
        <v>103</v>
      </c>
      <c r="D407" s="108" t="s">
        <v>155</v>
      </c>
      <c r="E407" s="109"/>
      <c r="F407" s="110" t="s">
        <v>104</v>
      </c>
      <c r="G407" s="110" t="s">
        <v>104</v>
      </c>
      <c r="H407" s="110" t="s">
        <v>104</v>
      </c>
      <c r="I407" s="111">
        <f t="shared" si="90"/>
        <v>0</v>
      </c>
      <c r="J407" s="111">
        <f t="shared" si="91"/>
        <v>0</v>
      </c>
      <c r="K407" s="111">
        <f t="shared" si="92"/>
        <v>0</v>
      </c>
      <c r="L407" s="111">
        <f t="shared" si="93"/>
        <v>0</v>
      </c>
      <c r="M407" s="111">
        <f t="shared" si="94"/>
        <v>0</v>
      </c>
      <c r="N407" s="111">
        <f t="shared" si="95"/>
        <v>0</v>
      </c>
      <c r="O407" s="111">
        <f t="shared" si="96"/>
        <v>0</v>
      </c>
      <c r="P407" s="111">
        <f t="shared" si="97"/>
        <v>0</v>
      </c>
      <c r="Q407" s="111">
        <f t="shared" si="98"/>
        <v>0</v>
      </c>
      <c r="R407" s="111">
        <f t="shared" si="99"/>
        <v>0</v>
      </c>
      <c r="S407" s="111">
        <f t="shared" si="55"/>
        <v>0</v>
      </c>
      <c r="T407" s="111">
        <f t="shared" si="100"/>
        <v>0</v>
      </c>
      <c r="U407" s="111">
        <v>3</v>
      </c>
      <c r="V407" s="115"/>
      <c r="W407" s="125"/>
    </row>
    <row r="408" spans="1:23" s="12" customFormat="1" ht="75" customHeight="1" x14ac:dyDescent="0.2">
      <c r="A408" s="106"/>
      <c r="B408" s="114"/>
      <c r="C408" s="107" t="s">
        <v>103</v>
      </c>
      <c r="D408" s="108" t="s">
        <v>155</v>
      </c>
      <c r="E408" s="109"/>
      <c r="F408" s="110" t="s">
        <v>104</v>
      </c>
      <c r="G408" s="110" t="s">
        <v>104</v>
      </c>
      <c r="H408" s="110" t="s">
        <v>104</v>
      </c>
      <c r="I408" s="111">
        <f t="shared" si="90"/>
        <v>0</v>
      </c>
      <c r="J408" s="111">
        <f t="shared" si="91"/>
        <v>0</v>
      </c>
      <c r="K408" s="111">
        <f t="shared" si="92"/>
        <v>0</v>
      </c>
      <c r="L408" s="111">
        <f t="shared" si="93"/>
        <v>0</v>
      </c>
      <c r="M408" s="111">
        <f t="shared" si="94"/>
        <v>0</v>
      </c>
      <c r="N408" s="111">
        <f t="shared" si="95"/>
        <v>0</v>
      </c>
      <c r="O408" s="111">
        <f t="shared" si="96"/>
        <v>0</v>
      </c>
      <c r="P408" s="111">
        <f t="shared" si="97"/>
        <v>0</v>
      </c>
      <c r="Q408" s="111">
        <f t="shared" si="98"/>
        <v>0</v>
      </c>
      <c r="R408" s="111">
        <f t="shared" si="99"/>
        <v>0</v>
      </c>
      <c r="S408" s="111">
        <f t="shared" si="55"/>
        <v>0</v>
      </c>
      <c r="T408" s="111">
        <f t="shared" si="100"/>
        <v>0</v>
      </c>
      <c r="U408" s="111">
        <v>3</v>
      </c>
      <c r="V408" s="115"/>
      <c r="W408" s="125"/>
    </row>
    <row r="409" spans="1:23" s="12" customFormat="1" ht="75" customHeight="1" x14ac:dyDescent="0.2">
      <c r="A409" s="106"/>
      <c r="B409" s="114"/>
      <c r="C409" s="107" t="s">
        <v>103</v>
      </c>
      <c r="D409" s="108" t="s">
        <v>155</v>
      </c>
      <c r="E409" s="109"/>
      <c r="F409" s="110" t="s">
        <v>104</v>
      </c>
      <c r="G409" s="110" t="s">
        <v>104</v>
      </c>
      <c r="H409" s="110" t="s">
        <v>104</v>
      </c>
      <c r="I409" s="111">
        <f t="shared" si="90"/>
        <v>0</v>
      </c>
      <c r="J409" s="111">
        <f t="shared" si="91"/>
        <v>0</v>
      </c>
      <c r="K409" s="111">
        <f t="shared" si="92"/>
        <v>0</v>
      </c>
      <c r="L409" s="111">
        <f t="shared" si="93"/>
        <v>0</v>
      </c>
      <c r="M409" s="111">
        <f t="shared" si="94"/>
        <v>0</v>
      </c>
      <c r="N409" s="111">
        <f t="shared" si="95"/>
        <v>0</v>
      </c>
      <c r="O409" s="111">
        <f t="shared" si="96"/>
        <v>0</v>
      </c>
      <c r="P409" s="111">
        <f t="shared" si="97"/>
        <v>0</v>
      </c>
      <c r="Q409" s="111">
        <f t="shared" si="98"/>
        <v>0</v>
      </c>
      <c r="R409" s="111">
        <f t="shared" si="99"/>
        <v>0</v>
      </c>
      <c r="S409" s="111">
        <f t="shared" si="55"/>
        <v>0</v>
      </c>
      <c r="T409" s="111">
        <f t="shared" si="100"/>
        <v>0</v>
      </c>
      <c r="U409" s="111">
        <v>3</v>
      </c>
      <c r="V409" s="115"/>
      <c r="W409" s="125"/>
    </row>
    <row r="410" spans="1:23" s="12" customFormat="1" ht="75" customHeight="1" x14ac:dyDescent="0.2">
      <c r="A410" s="106"/>
      <c r="B410" s="114"/>
      <c r="C410" s="107" t="s">
        <v>103</v>
      </c>
      <c r="D410" s="108" t="s">
        <v>155</v>
      </c>
      <c r="E410" s="109"/>
      <c r="F410" s="110" t="s">
        <v>104</v>
      </c>
      <c r="G410" s="110" t="s">
        <v>104</v>
      </c>
      <c r="H410" s="110" t="s">
        <v>104</v>
      </c>
      <c r="I410" s="111">
        <f t="shared" si="90"/>
        <v>0</v>
      </c>
      <c r="J410" s="111">
        <f t="shared" si="91"/>
        <v>0</v>
      </c>
      <c r="K410" s="111">
        <f t="shared" si="92"/>
        <v>0</v>
      </c>
      <c r="L410" s="111">
        <f t="shared" si="93"/>
        <v>0</v>
      </c>
      <c r="M410" s="111">
        <f t="shared" si="94"/>
        <v>0</v>
      </c>
      <c r="N410" s="111">
        <f t="shared" si="95"/>
        <v>0</v>
      </c>
      <c r="O410" s="111">
        <f t="shared" si="96"/>
        <v>0</v>
      </c>
      <c r="P410" s="111">
        <f t="shared" si="97"/>
        <v>0</v>
      </c>
      <c r="Q410" s="111">
        <f t="shared" si="98"/>
        <v>0</v>
      </c>
      <c r="R410" s="111">
        <f t="shared" si="99"/>
        <v>0</v>
      </c>
      <c r="S410" s="111">
        <f t="shared" si="55"/>
        <v>0</v>
      </c>
      <c r="T410" s="111">
        <f t="shared" si="100"/>
        <v>0</v>
      </c>
      <c r="U410" s="111">
        <v>3</v>
      </c>
      <c r="V410" s="115"/>
      <c r="W410" s="125"/>
    </row>
    <row r="411" spans="1:23" s="12" customFormat="1" ht="75" customHeight="1" x14ac:dyDescent="0.2">
      <c r="A411" s="106"/>
      <c r="B411" s="114"/>
      <c r="C411" s="107" t="s">
        <v>103</v>
      </c>
      <c r="D411" s="108" t="s">
        <v>155</v>
      </c>
      <c r="E411" s="109"/>
      <c r="F411" s="110" t="s">
        <v>104</v>
      </c>
      <c r="G411" s="110" t="s">
        <v>104</v>
      </c>
      <c r="H411" s="110" t="s">
        <v>104</v>
      </c>
      <c r="I411" s="111">
        <f t="shared" si="90"/>
        <v>0</v>
      </c>
      <c r="J411" s="111">
        <f t="shared" si="91"/>
        <v>0</v>
      </c>
      <c r="K411" s="111">
        <f t="shared" si="92"/>
        <v>0</v>
      </c>
      <c r="L411" s="111">
        <f t="shared" si="93"/>
        <v>0</v>
      </c>
      <c r="M411" s="111">
        <f t="shared" si="94"/>
        <v>0</v>
      </c>
      <c r="N411" s="111">
        <f t="shared" si="95"/>
        <v>0</v>
      </c>
      <c r="O411" s="111">
        <f t="shared" si="96"/>
        <v>0</v>
      </c>
      <c r="P411" s="111">
        <f t="shared" si="97"/>
        <v>0</v>
      </c>
      <c r="Q411" s="111">
        <f t="shared" si="98"/>
        <v>0</v>
      </c>
      <c r="R411" s="111">
        <f t="shared" si="99"/>
        <v>0</v>
      </c>
      <c r="S411" s="111">
        <f t="shared" si="55"/>
        <v>0</v>
      </c>
      <c r="T411" s="111">
        <f t="shared" si="100"/>
        <v>0</v>
      </c>
      <c r="U411" s="111">
        <v>3</v>
      </c>
      <c r="V411" s="115"/>
      <c r="W411" s="125"/>
    </row>
    <row r="412" spans="1:23" s="12" customFormat="1" ht="75" customHeight="1" x14ac:dyDescent="0.2">
      <c r="A412" s="106"/>
      <c r="B412" s="114"/>
      <c r="C412" s="107" t="s">
        <v>103</v>
      </c>
      <c r="D412" s="108" t="s">
        <v>155</v>
      </c>
      <c r="E412" s="109"/>
      <c r="F412" s="110" t="s">
        <v>104</v>
      </c>
      <c r="G412" s="110" t="s">
        <v>104</v>
      </c>
      <c r="H412" s="110" t="s">
        <v>104</v>
      </c>
      <c r="I412" s="111">
        <f t="shared" si="90"/>
        <v>0</v>
      </c>
      <c r="J412" s="111">
        <f t="shared" si="91"/>
        <v>0</v>
      </c>
      <c r="K412" s="111">
        <f t="shared" si="92"/>
        <v>0</v>
      </c>
      <c r="L412" s="111">
        <f t="shared" si="93"/>
        <v>0</v>
      </c>
      <c r="M412" s="111">
        <f t="shared" si="94"/>
        <v>0</v>
      </c>
      <c r="N412" s="111">
        <f t="shared" si="95"/>
        <v>0</v>
      </c>
      <c r="O412" s="111">
        <f t="shared" si="96"/>
        <v>0</v>
      </c>
      <c r="P412" s="111">
        <f t="shared" si="97"/>
        <v>0</v>
      </c>
      <c r="Q412" s="111">
        <f t="shared" si="98"/>
        <v>0</v>
      </c>
      <c r="R412" s="111">
        <f t="shared" si="99"/>
        <v>0</v>
      </c>
      <c r="S412" s="111">
        <f t="shared" si="55"/>
        <v>0</v>
      </c>
      <c r="T412" s="111">
        <f t="shared" si="100"/>
        <v>0</v>
      </c>
      <c r="U412" s="111">
        <v>3</v>
      </c>
      <c r="V412" s="115"/>
      <c r="W412" s="125"/>
    </row>
    <row r="413" spans="1:23" s="12" customFormat="1" ht="75" customHeight="1" x14ac:dyDescent="0.2">
      <c r="A413" s="106"/>
      <c r="B413" s="114"/>
      <c r="C413" s="107" t="s">
        <v>103</v>
      </c>
      <c r="D413" s="108" t="s">
        <v>155</v>
      </c>
      <c r="E413" s="109"/>
      <c r="F413" s="110" t="s">
        <v>104</v>
      </c>
      <c r="G413" s="110" t="s">
        <v>104</v>
      </c>
      <c r="H413" s="110" t="s">
        <v>104</v>
      </c>
      <c r="I413" s="111">
        <f t="shared" si="90"/>
        <v>0</v>
      </c>
      <c r="J413" s="111">
        <f t="shared" si="91"/>
        <v>0</v>
      </c>
      <c r="K413" s="111">
        <f t="shared" si="92"/>
        <v>0</v>
      </c>
      <c r="L413" s="111">
        <f t="shared" si="93"/>
        <v>0</v>
      </c>
      <c r="M413" s="111">
        <f t="shared" si="94"/>
        <v>0</v>
      </c>
      <c r="N413" s="111">
        <f t="shared" si="95"/>
        <v>0</v>
      </c>
      <c r="O413" s="111">
        <f t="shared" si="96"/>
        <v>0</v>
      </c>
      <c r="P413" s="111">
        <f t="shared" si="97"/>
        <v>0</v>
      </c>
      <c r="Q413" s="111">
        <f t="shared" si="98"/>
        <v>0</v>
      </c>
      <c r="R413" s="111">
        <f t="shared" si="99"/>
        <v>0</v>
      </c>
      <c r="S413" s="111">
        <f t="shared" si="55"/>
        <v>0</v>
      </c>
      <c r="T413" s="111">
        <f t="shared" si="100"/>
        <v>0</v>
      </c>
      <c r="U413" s="111">
        <v>3</v>
      </c>
      <c r="V413" s="115"/>
      <c r="W413" s="125"/>
    </row>
    <row r="414" spans="1:23" s="12" customFormat="1" ht="75" customHeight="1" x14ac:dyDescent="0.2">
      <c r="A414" s="106"/>
      <c r="B414" s="114"/>
      <c r="C414" s="107" t="s">
        <v>103</v>
      </c>
      <c r="D414" s="108" t="s">
        <v>155</v>
      </c>
      <c r="E414" s="109"/>
      <c r="F414" s="110" t="s">
        <v>104</v>
      </c>
      <c r="G414" s="110" t="s">
        <v>104</v>
      </c>
      <c r="H414" s="110" t="s">
        <v>104</v>
      </c>
      <c r="I414" s="111">
        <f t="shared" si="90"/>
        <v>0</v>
      </c>
      <c r="J414" s="111">
        <f t="shared" si="91"/>
        <v>0</v>
      </c>
      <c r="K414" s="111">
        <f t="shared" si="92"/>
        <v>0</v>
      </c>
      <c r="L414" s="111">
        <f t="shared" si="93"/>
        <v>0</v>
      </c>
      <c r="M414" s="111">
        <f t="shared" si="94"/>
        <v>0</v>
      </c>
      <c r="N414" s="111">
        <f t="shared" si="95"/>
        <v>0</v>
      </c>
      <c r="O414" s="111">
        <f t="shared" si="96"/>
        <v>0</v>
      </c>
      <c r="P414" s="111">
        <f t="shared" si="97"/>
        <v>0</v>
      </c>
      <c r="Q414" s="111">
        <f t="shared" si="98"/>
        <v>0</v>
      </c>
      <c r="R414" s="111">
        <f t="shared" si="99"/>
        <v>0</v>
      </c>
      <c r="S414" s="111">
        <f t="shared" si="55"/>
        <v>0</v>
      </c>
      <c r="T414" s="111">
        <f t="shared" si="100"/>
        <v>0</v>
      </c>
      <c r="U414" s="111">
        <v>3</v>
      </c>
      <c r="V414" s="115"/>
      <c r="W414" s="125"/>
    </row>
    <row r="415" spans="1:23" s="12" customFormat="1" ht="75" customHeight="1" x14ac:dyDescent="0.2">
      <c r="A415" s="106"/>
      <c r="B415" s="114"/>
      <c r="C415" s="107" t="s">
        <v>103</v>
      </c>
      <c r="D415" s="108" t="s">
        <v>155</v>
      </c>
      <c r="E415" s="109"/>
      <c r="F415" s="110" t="s">
        <v>104</v>
      </c>
      <c r="G415" s="110" t="s">
        <v>104</v>
      </c>
      <c r="H415" s="110" t="s">
        <v>104</v>
      </c>
      <c r="I415" s="111">
        <f t="shared" si="90"/>
        <v>0</v>
      </c>
      <c r="J415" s="111">
        <f t="shared" si="91"/>
        <v>0</v>
      </c>
      <c r="K415" s="111">
        <f t="shared" si="92"/>
        <v>0</v>
      </c>
      <c r="L415" s="111">
        <f t="shared" si="93"/>
        <v>0</v>
      </c>
      <c r="M415" s="111">
        <f t="shared" si="94"/>
        <v>0</v>
      </c>
      <c r="N415" s="111">
        <f t="shared" si="95"/>
        <v>0</v>
      </c>
      <c r="O415" s="111">
        <f t="shared" si="96"/>
        <v>0</v>
      </c>
      <c r="P415" s="111">
        <f t="shared" si="97"/>
        <v>0</v>
      </c>
      <c r="Q415" s="111">
        <f t="shared" si="98"/>
        <v>0</v>
      </c>
      <c r="R415" s="111">
        <f t="shared" si="99"/>
        <v>0</v>
      </c>
      <c r="S415" s="111">
        <f t="shared" si="55"/>
        <v>0</v>
      </c>
      <c r="T415" s="111">
        <f t="shared" si="100"/>
        <v>0</v>
      </c>
      <c r="U415" s="111">
        <v>3</v>
      </c>
      <c r="V415" s="115"/>
      <c r="W415" s="125"/>
    </row>
    <row r="416" spans="1:23" s="12" customFormat="1" ht="75" customHeight="1" x14ac:dyDescent="0.2">
      <c r="A416" s="106"/>
      <c r="B416" s="114"/>
      <c r="C416" s="107" t="s">
        <v>103</v>
      </c>
      <c r="D416" s="108" t="s">
        <v>155</v>
      </c>
      <c r="E416" s="109"/>
      <c r="F416" s="110" t="s">
        <v>104</v>
      </c>
      <c r="G416" s="110" t="s">
        <v>104</v>
      </c>
      <c r="H416" s="110" t="s">
        <v>104</v>
      </c>
      <c r="I416" s="111">
        <f t="shared" si="90"/>
        <v>0</v>
      </c>
      <c r="J416" s="111">
        <f t="shared" si="91"/>
        <v>0</v>
      </c>
      <c r="K416" s="111">
        <f t="shared" si="92"/>
        <v>0</v>
      </c>
      <c r="L416" s="111">
        <f t="shared" si="93"/>
        <v>0</v>
      </c>
      <c r="M416" s="111">
        <f t="shared" si="94"/>
        <v>0</v>
      </c>
      <c r="N416" s="111">
        <f t="shared" si="95"/>
        <v>0</v>
      </c>
      <c r="O416" s="111">
        <f t="shared" si="96"/>
        <v>0</v>
      </c>
      <c r="P416" s="111">
        <f t="shared" si="97"/>
        <v>0</v>
      </c>
      <c r="Q416" s="111">
        <f t="shared" si="98"/>
        <v>0</v>
      </c>
      <c r="R416" s="111">
        <f t="shared" si="99"/>
        <v>0</v>
      </c>
      <c r="S416" s="111">
        <f t="shared" si="55"/>
        <v>0</v>
      </c>
      <c r="T416" s="111">
        <f t="shared" si="100"/>
        <v>0</v>
      </c>
      <c r="U416" s="111">
        <v>3</v>
      </c>
      <c r="V416" s="115"/>
      <c r="W416" s="125"/>
    </row>
    <row r="417" spans="1:23" s="12" customFormat="1" ht="75" customHeight="1" x14ac:dyDescent="0.2">
      <c r="A417" s="106"/>
      <c r="B417" s="114"/>
      <c r="C417" s="107" t="s">
        <v>103</v>
      </c>
      <c r="D417" s="108" t="s">
        <v>155</v>
      </c>
      <c r="E417" s="109"/>
      <c r="F417" s="110" t="s">
        <v>104</v>
      </c>
      <c r="G417" s="110" t="s">
        <v>104</v>
      </c>
      <c r="H417" s="110" t="s">
        <v>104</v>
      </c>
      <c r="I417" s="111">
        <f t="shared" si="90"/>
        <v>0</v>
      </c>
      <c r="J417" s="111">
        <f t="shared" si="91"/>
        <v>0</v>
      </c>
      <c r="K417" s="111">
        <f t="shared" si="92"/>
        <v>0</v>
      </c>
      <c r="L417" s="111">
        <f t="shared" si="93"/>
        <v>0</v>
      </c>
      <c r="M417" s="111">
        <f t="shared" si="94"/>
        <v>0</v>
      </c>
      <c r="N417" s="111">
        <f t="shared" si="95"/>
        <v>0</v>
      </c>
      <c r="O417" s="111">
        <f t="shared" si="96"/>
        <v>0</v>
      </c>
      <c r="P417" s="111">
        <f t="shared" si="97"/>
        <v>0</v>
      </c>
      <c r="Q417" s="111">
        <f t="shared" si="98"/>
        <v>0</v>
      </c>
      <c r="R417" s="111">
        <f t="shared" si="99"/>
        <v>0</v>
      </c>
      <c r="S417" s="111">
        <f t="shared" si="55"/>
        <v>0</v>
      </c>
      <c r="T417" s="111">
        <f t="shared" si="100"/>
        <v>0</v>
      </c>
      <c r="U417" s="111">
        <v>3</v>
      </c>
      <c r="V417" s="115"/>
      <c r="W417" s="125"/>
    </row>
    <row r="418" spans="1:23" s="12" customFormat="1" ht="75" customHeight="1" x14ac:dyDescent="0.2">
      <c r="A418" s="106"/>
      <c r="B418" s="114"/>
      <c r="C418" s="107" t="s">
        <v>103</v>
      </c>
      <c r="D418" s="108" t="s">
        <v>155</v>
      </c>
      <c r="E418" s="109"/>
      <c r="F418" s="110" t="s">
        <v>104</v>
      </c>
      <c r="G418" s="110" t="s">
        <v>104</v>
      </c>
      <c r="H418" s="110" t="s">
        <v>104</v>
      </c>
      <c r="I418" s="111">
        <f t="shared" si="90"/>
        <v>0</v>
      </c>
      <c r="J418" s="111">
        <f t="shared" si="91"/>
        <v>0</v>
      </c>
      <c r="K418" s="111">
        <f t="shared" si="92"/>
        <v>0</v>
      </c>
      <c r="L418" s="111">
        <f t="shared" si="93"/>
        <v>0</v>
      </c>
      <c r="M418" s="111">
        <f t="shared" si="94"/>
        <v>0</v>
      </c>
      <c r="N418" s="111">
        <f t="shared" si="95"/>
        <v>0</v>
      </c>
      <c r="O418" s="111">
        <f t="shared" si="96"/>
        <v>0</v>
      </c>
      <c r="P418" s="111">
        <f t="shared" si="97"/>
        <v>0</v>
      </c>
      <c r="Q418" s="111">
        <f t="shared" si="98"/>
        <v>0</v>
      </c>
      <c r="R418" s="111">
        <f t="shared" si="99"/>
        <v>0</v>
      </c>
      <c r="S418" s="111">
        <f t="shared" si="55"/>
        <v>0</v>
      </c>
      <c r="T418" s="111">
        <f t="shared" si="100"/>
        <v>0</v>
      </c>
      <c r="U418" s="111">
        <v>3</v>
      </c>
      <c r="V418" s="115"/>
      <c r="W418" s="125"/>
    </row>
    <row r="419" spans="1:23" s="12" customFormat="1" ht="75" customHeight="1" x14ac:dyDescent="0.2">
      <c r="A419" s="106"/>
      <c r="B419" s="114"/>
      <c r="C419" s="107" t="s">
        <v>103</v>
      </c>
      <c r="D419" s="108" t="s">
        <v>155</v>
      </c>
      <c r="E419" s="109"/>
      <c r="F419" s="110" t="s">
        <v>104</v>
      </c>
      <c r="G419" s="110" t="s">
        <v>104</v>
      </c>
      <c r="H419" s="110" t="s">
        <v>104</v>
      </c>
      <c r="I419" s="111">
        <f t="shared" si="90"/>
        <v>0</v>
      </c>
      <c r="J419" s="111">
        <f t="shared" si="91"/>
        <v>0</v>
      </c>
      <c r="K419" s="111">
        <f t="shared" si="92"/>
        <v>0</v>
      </c>
      <c r="L419" s="111">
        <f t="shared" si="93"/>
        <v>0</v>
      </c>
      <c r="M419" s="111">
        <f t="shared" si="94"/>
        <v>0</v>
      </c>
      <c r="N419" s="111">
        <f t="shared" si="95"/>
        <v>0</v>
      </c>
      <c r="O419" s="111">
        <f t="shared" si="96"/>
        <v>0</v>
      </c>
      <c r="P419" s="111">
        <f t="shared" si="97"/>
        <v>0</v>
      </c>
      <c r="Q419" s="111">
        <f t="shared" si="98"/>
        <v>0</v>
      </c>
      <c r="R419" s="111">
        <f t="shared" si="99"/>
        <v>0</v>
      </c>
      <c r="S419" s="111">
        <f t="shared" si="55"/>
        <v>0</v>
      </c>
      <c r="T419" s="111">
        <f t="shared" si="100"/>
        <v>0</v>
      </c>
      <c r="U419" s="111">
        <v>3</v>
      </c>
      <c r="V419" s="115"/>
      <c r="W419" s="125"/>
    </row>
    <row r="420" spans="1:23" s="12" customFormat="1" ht="75" customHeight="1" x14ac:dyDescent="0.2">
      <c r="A420" s="106"/>
      <c r="B420" s="114"/>
      <c r="C420" s="107" t="s">
        <v>103</v>
      </c>
      <c r="D420" s="108" t="s">
        <v>155</v>
      </c>
      <c r="E420" s="109"/>
      <c r="F420" s="110" t="s">
        <v>104</v>
      </c>
      <c r="G420" s="110" t="s">
        <v>104</v>
      </c>
      <c r="H420" s="110" t="s">
        <v>104</v>
      </c>
      <c r="I420" s="111">
        <f t="shared" si="90"/>
        <v>0</v>
      </c>
      <c r="J420" s="111">
        <f t="shared" si="91"/>
        <v>0</v>
      </c>
      <c r="K420" s="111">
        <f t="shared" si="92"/>
        <v>0</v>
      </c>
      <c r="L420" s="111">
        <f t="shared" si="93"/>
        <v>0</v>
      </c>
      <c r="M420" s="111">
        <f t="shared" si="94"/>
        <v>0</v>
      </c>
      <c r="N420" s="111">
        <f t="shared" si="95"/>
        <v>0</v>
      </c>
      <c r="O420" s="111">
        <f t="shared" si="96"/>
        <v>0</v>
      </c>
      <c r="P420" s="111">
        <f t="shared" si="97"/>
        <v>0</v>
      </c>
      <c r="Q420" s="111">
        <f t="shared" si="98"/>
        <v>0</v>
      </c>
      <c r="R420" s="111">
        <f t="shared" si="99"/>
        <v>0</v>
      </c>
      <c r="S420" s="111">
        <f t="shared" si="55"/>
        <v>0</v>
      </c>
      <c r="T420" s="111">
        <f t="shared" si="100"/>
        <v>0</v>
      </c>
      <c r="U420" s="111">
        <v>3</v>
      </c>
      <c r="V420" s="115"/>
      <c r="W420" s="125"/>
    </row>
    <row r="421" spans="1:23" s="12" customFormat="1" ht="75" customHeight="1" x14ac:dyDescent="0.2">
      <c r="A421" s="106"/>
      <c r="B421" s="114"/>
      <c r="C421" s="107" t="s">
        <v>103</v>
      </c>
      <c r="D421" s="108" t="s">
        <v>155</v>
      </c>
      <c r="E421" s="109"/>
      <c r="F421" s="110" t="s">
        <v>104</v>
      </c>
      <c r="G421" s="110" t="s">
        <v>104</v>
      </c>
      <c r="H421" s="110" t="s">
        <v>104</v>
      </c>
      <c r="I421" s="111">
        <f t="shared" si="90"/>
        <v>0</v>
      </c>
      <c r="J421" s="111">
        <f t="shared" si="91"/>
        <v>0</v>
      </c>
      <c r="K421" s="111">
        <f t="shared" si="92"/>
        <v>0</v>
      </c>
      <c r="L421" s="111">
        <f t="shared" si="93"/>
        <v>0</v>
      </c>
      <c r="M421" s="111">
        <f t="shared" si="94"/>
        <v>0</v>
      </c>
      <c r="N421" s="111">
        <f t="shared" si="95"/>
        <v>0</v>
      </c>
      <c r="O421" s="111">
        <f t="shared" si="96"/>
        <v>0</v>
      </c>
      <c r="P421" s="111">
        <f t="shared" si="97"/>
        <v>0</v>
      </c>
      <c r="Q421" s="111">
        <f t="shared" si="98"/>
        <v>0</v>
      </c>
      <c r="R421" s="111">
        <f t="shared" si="99"/>
        <v>0</v>
      </c>
      <c r="S421" s="111">
        <f t="shared" si="55"/>
        <v>0</v>
      </c>
      <c r="T421" s="111">
        <f t="shared" si="100"/>
        <v>0</v>
      </c>
      <c r="U421" s="111">
        <v>3</v>
      </c>
      <c r="V421" s="115"/>
      <c r="W421" s="125"/>
    </row>
    <row r="422" spans="1:23" s="12" customFormat="1" ht="75" customHeight="1" x14ac:dyDescent="0.2">
      <c r="A422" s="106"/>
      <c r="B422" s="114"/>
      <c r="C422" s="107" t="s">
        <v>103</v>
      </c>
      <c r="D422" s="108" t="s">
        <v>155</v>
      </c>
      <c r="E422" s="109"/>
      <c r="F422" s="110" t="s">
        <v>104</v>
      </c>
      <c r="G422" s="110" t="s">
        <v>104</v>
      </c>
      <c r="H422" s="110" t="s">
        <v>104</v>
      </c>
      <c r="I422" s="111">
        <f t="shared" si="90"/>
        <v>0</v>
      </c>
      <c r="J422" s="111">
        <f t="shared" si="91"/>
        <v>0</v>
      </c>
      <c r="K422" s="111">
        <f t="shared" si="92"/>
        <v>0</v>
      </c>
      <c r="L422" s="111">
        <f t="shared" si="93"/>
        <v>0</v>
      </c>
      <c r="M422" s="111">
        <f t="shared" si="94"/>
        <v>0</v>
      </c>
      <c r="N422" s="111">
        <f t="shared" si="95"/>
        <v>0</v>
      </c>
      <c r="O422" s="111">
        <f t="shared" si="96"/>
        <v>0</v>
      </c>
      <c r="P422" s="111">
        <f t="shared" si="97"/>
        <v>0</v>
      </c>
      <c r="Q422" s="111">
        <f t="shared" si="98"/>
        <v>0</v>
      </c>
      <c r="R422" s="111">
        <f t="shared" si="99"/>
        <v>0</v>
      </c>
      <c r="S422" s="111">
        <f t="shared" si="55"/>
        <v>0</v>
      </c>
      <c r="T422" s="111">
        <f t="shared" si="100"/>
        <v>0</v>
      </c>
      <c r="U422" s="111">
        <v>3</v>
      </c>
      <c r="V422" s="115"/>
      <c r="W422" s="125"/>
    </row>
    <row r="423" spans="1:23" s="12" customFormat="1" ht="75" customHeight="1" x14ac:dyDescent="0.2">
      <c r="A423" s="106"/>
      <c r="B423" s="114"/>
      <c r="C423" s="107" t="s">
        <v>103</v>
      </c>
      <c r="D423" s="108" t="s">
        <v>155</v>
      </c>
      <c r="E423" s="109"/>
      <c r="F423" s="110" t="s">
        <v>104</v>
      </c>
      <c r="G423" s="110" t="s">
        <v>104</v>
      </c>
      <c r="H423" s="110" t="s">
        <v>104</v>
      </c>
      <c r="I423" s="111">
        <f t="shared" si="90"/>
        <v>0</v>
      </c>
      <c r="J423" s="111">
        <f t="shared" si="91"/>
        <v>0</v>
      </c>
      <c r="K423" s="111">
        <f t="shared" si="92"/>
        <v>0</v>
      </c>
      <c r="L423" s="111">
        <f t="shared" si="93"/>
        <v>0</v>
      </c>
      <c r="M423" s="111">
        <f t="shared" si="94"/>
        <v>0</v>
      </c>
      <c r="N423" s="111">
        <f t="shared" si="95"/>
        <v>0</v>
      </c>
      <c r="O423" s="111">
        <f t="shared" si="96"/>
        <v>0</v>
      </c>
      <c r="P423" s="111">
        <f t="shared" si="97"/>
        <v>0</v>
      </c>
      <c r="Q423" s="111">
        <f t="shared" si="98"/>
        <v>0</v>
      </c>
      <c r="R423" s="111">
        <f t="shared" si="99"/>
        <v>0</v>
      </c>
      <c r="S423" s="111">
        <f t="shared" si="55"/>
        <v>0</v>
      </c>
      <c r="T423" s="111">
        <f t="shared" si="100"/>
        <v>0</v>
      </c>
      <c r="U423" s="111">
        <v>3</v>
      </c>
      <c r="V423" s="115"/>
      <c r="W423" s="125"/>
    </row>
    <row r="424" spans="1:23" s="12" customFormat="1" ht="75" customHeight="1" x14ac:dyDescent="0.2">
      <c r="A424" s="106"/>
      <c r="B424" s="114"/>
      <c r="C424" s="107" t="s">
        <v>103</v>
      </c>
      <c r="D424" s="108" t="s">
        <v>155</v>
      </c>
      <c r="E424" s="109"/>
      <c r="F424" s="110" t="s">
        <v>104</v>
      </c>
      <c r="G424" s="110" t="s">
        <v>104</v>
      </c>
      <c r="H424" s="110" t="s">
        <v>104</v>
      </c>
      <c r="I424" s="111">
        <f t="shared" si="90"/>
        <v>0</v>
      </c>
      <c r="J424" s="111">
        <f t="shared" si="91"/>
        <v>0</v>
      </c>
      <c r="K424" s="111">
        <f t="shared" si="92"/>
        <v>0</v>
      </c>
      <c r="L424" s="111">
        <f t="shared" si="93"/>
        <v>0</v>
      </c>
      <c r="M424" s="111">
        <f t="shared" si="94"/>
        <v>0</v>
      </c>
      <c r="N424" s="111">
        <f t="shared" si="95"/>
        <v>0</v>
      </c>
      <c r="O424" s="111">
        <f t="shared" si="96"/>
        <v>0</v>
      </c>
      <c r="P424" s="111">
        <f t="shared" si="97"/>
        <v>0</v>
      </c>
      <c r="Q424" s="111">
        <f t="shared" si="98"/>
        <v>0</v>
      </c>
      <c r="R424" s="111">
        <f t="shared" si="99"/>
        <v>0</v>
      </c>
      <c r="S424" s="111">
        <f t="shared" si="55"/>
        <v>0</v>
      </c>
      <c r="T424" s="111">
        <f t="shared" si="100"/>
        <v>0</v>
      </c>
      <c r="U424" s="111">
        <v>3</v>
      </c>
      <c r="V424" s="115"/>
      <c r="W424" s="125"/>
    </row>
    <row r="425" spans="1:23" s="12" customFormat="1" ht="75" customHeight="1" x14ac:dyDescent="0.2">
      <c r="A425" s="106"/>
      <c r="B425" s="114"/>
      <c r="C425" s="107" t="s">
        <v>103</v>
      </c>
      <c r="D425" s="108" t="s">
        <v>155</v>
      </c>
      <c r="E425" s="109"/>
      <c r="F425" s="110" t="s">
        <v>104</v>
      </c>
      <c r="G425" s="110" t="s">
        <v>104</v>
      </c>
      <c r="H425" s="110" t="s">
        <v>104</v>
      </c>
      <c r="I425" s="111">
        <f t="shared" si="90"/>
        <v>0</v>
      </c>
      <c r="J425" s="111">
        <f t="shared" si="91"/>
        <v>0</v>
      </c>
      <c r="K425" s="111">
        <f t="shared" si="92"/>
        <v>0</v>
      </c>
      <c r="L425" s="111">
        <f t="shared" si="93"/>
        <v>0</v>
      </c>
      <c r="M425" s="111">
        <f t="shared" si="94"/>
        <v>0</v>
      </c>
      <c r="N425" s="111">
        <f t="shared" si="95"/>
        <v>0</v>
      </c>
      <c r="O425" s="111">
        <f t="shared" si="96"/>
        <v>0</v>
      </c>
      <c r="P425" s="111">
        <f t="shared" si="97"/>
        <v>0</v>
      </c>
      <c r="Q425" s="111">
        <f t="shared" si="98"/>
        <v>0</v>
      </c>
      <c r="R425" s="111">
        <f t="shared" si="99"/>
        <v>0</v>
      </c>
      <c r="S425" s="111">
        <f t="shared" si="55"/>
        <v>0</v>
      </c>
      <c r="T425" s="111">
        <f t="shared" si="100"/>
        <v>0</v>
      </c>
      <c r="U425" s="111">
        <v>3</v>
      </c>
      <c r="V425" s="115"/>
      <c r="W425" s="125"/>
    </row>
    <row r="426" spans="1:23" s="12" customFormat="1" ht="75" customHeight="1" x14ac:dyDescent="0.2">
      <c r="A426" s="106"/>
      <c r="B426" s="114"/>
      <c r="C426" s="107" t="s">
        <v>103</v>
      </c>
      <c r="D426" s="108" t="s">
        <v>155</v>
      </c>
      <c r="E426" s="109"/>
      <c r="F426" s="110" t="s">
        <v>104</v>
      </c>
      <c r="G426" s="110" t="s">
        <v>104</v>
      </c>
      <c r="H426" s="110" t="s">
        <v>104</v>
      </c>
      <c r="I426" s="111">
        <f t="shared" si="90"/>
        <v>0</v>
      </c>
      <c r="J426" s="111">
        <f t="shared" si="91"/>
        <v>0</v>
      </c>
      <c r="K426" s="111">
        <f t="shared" si="92"/>
        <v>0</v>
      </c>
      <c r="L426" s="111">
        <f t="shared" si="93"/>
        <v>0</v>
      </c>
      <c r="M426" s="111">
        <f t="shared" si="94"/>
        <v>0</v>
      </c>
      <c r="N426" s="111">
        <f t="shared" si="95"/>
        <v>0</v>
      </c>
      <c r="O426" s="111">
        <f t="shared" si="96"/>
        <v>0</v>
      </c>
      <c r="P426" s="111">
        <f t="shared" si="97"/>
        <v>0</v>
      </c>
      <c r="Q426" s="111">
        <f t="shared" si="98"/>
        <v>0</v>
      </c>
      <c r="R426" s="111">
        <f t="shared" si="99"/>
        <v>0</v>
      </c>
      <c r="S426" s="111">
        <f t="shared" si="55"/>
        <v>0</v>
      </c>
      <c r="T426" s="111">
        <f t="shared" si="100"/>
        <v>0</v>
      </c>
      <c r="U426" s="111">
        <v>3</v>
      </c>
      <c r="V426" s="115"/>
      <c r="W426" s="125"/>
    </row>
    <row r="427" spans="1:23" s="12" customFormat="1" ht="75" customHeight="1" x14ac:dyDescent="0.2">
      <c r="A427" s="106"/>
      <c r="B427" s="114"/>
      <c r="C427" s="107" t="s">
        <v>103</v>
      </c>
      <c r="D427" s="108" t="s">
        <v>155</v>
      </c>
      <c r="E427" s="109"/>
      <c r="F427" s="110" t="s">
        <v>104</v>
      </c>
      <c r="G427" s="110" t="s">
        <v>104</v>
      </c>
      <c r="H427" s="110" t="s">
        <v>104</v>
      </c>
      <c r="I427" s="111">
        <f t="shared" si="90"/>
        <v>0</v>
      </c>
      <c r="J427" s="111">
        <f t="shared" si="91"/>
        <v>0</v>
      </c>
      <c r="K427" s="111">
        <f t="shared" si="92"/>
        <v>0</v>
      </c>
      <c r="L427" s="111">
        <f t="shared" si="93"/>
        <v>0</v>
      </c>
      <c r="M427" s="111">
        <f t="shared" si="94"/>
        <v>0</v>
      </c>
      <c r="N427" s="111">
        <f t="shared" si="95"/>
        <v>0</v>
      </c>
      <c r="O427" s="111">
        <f t="shared" si="96"/>
        <v>0</v>
      </c>
      <c r="P427" s="111">
        <f t="shared" si="97"/>
        <v>0</v>
      </c>
      <c r="Q427" s="111">
        <f t="shared" si="98"/>
        <v>0</v>
      </c>
      <c r="R427" s="111">
        <f t="shared" si="99"/>
        <v>0</v>
      </c>
      <c r="S427" s="111">
        <f t="shared" si="55"/>
        <v>0</v>
      </c>
      <c r="T427" s="111">
        <f t="shared" si="100"/>
        <v>0</v>
      </c>
      <c r="U427" s="111">
        <v>3</v>
      </c>
      <c r="V427" s="115"/>
      <c r="W427" s="125"/>
    </row>
    <row r="428" spans="1:23" s="12" customFormat="1" ht="75" customHeight="1" x14ac:dyDescent="0.2">
      <c r="A428" s="106"/>
      <c r="B428" s="114"/>
      <c r="C428" s="107" t="s">
        <v>103</v>
      </c>
      <c r="D428" s="108" t="s">
        <v>155</v>
      </c>
      <c r="E428" s="109"/>
      <c r="F428" s="110" t="s">
        <v>104</v>
      </c>
      <c r="G428" s="110" t="s">
        <v>104</v>
      </c>
      <c r="H428" s="110" t="s">
        <v>104</v>
      </c>
      <c r="I428" s="111">
        <f t="shared" si="90"/>
        <v>0</v>
      </c>
      <c r="J428" s="111">
        <f t="shared" si="91"/>
        <v>0</v>
      </c>
      <c r="K428" s="111">
        <f t="shared" si="92"/>
        <v>0</v>
      </c>
      <c r="L428" s="111">
        <f t="shared" si="93"/>
        <v>0</v>
      </c>
      <c r="M428" s="111">
        <f t="shared" si="94"/>
        <v>0</v>
      </c>
      <c r="N428" s="111">
        <f t="shared" si="95"/>
        <v>0</v>
      </c>
      <c r="O428" s="111">
        <f t="shared" si="96"/>
        <v>0</v>
      </c>
      <c r="P428" s="111">
        <f t="shared" si="97"/>
        <v>0</v>
      </c>
      <c r="Q428" s="111">
        <f t="shared" si="98"/>
        <v>0</v>
      </c>
      <c r="R428" s="111">
        <f t="shared" si="99"/>
        <v>0</v>
      </c>
      <c r="S428" s="111">
        <f t="shared" si="55"/>
        <v>0</v>
      </c>
      <c r="T428" s="111">
        <f t="shared" si="100"/>
        <v>0</v>
      </c>
      <c r="U428" s="111">
        <v>3</v>
      </c>
      <c r="V428" s="115"/>
      <c r="W428" s="125"/>
    </row>
    <row r="429" spans="1:23" s="12" customFormat="1" ht="75" customHeight="1" x14ac:dyDescent="0.2">
      <c r="A429" s="106"/>
      <c r="B429" s="114"/>
      <c r="C429" s="107" t="s">
        <v>103</v>
      </c>
      <c r="D429" s="108" t="s">
        <v>155</v>
      </c>
      <c r="E429" s="109"/>
      <c r="F429" s="110" t="s">
        <v>104</v>
      </c>
      <c r="G429" s="110" t="s">
        <v>104</v>
      </c>
      <c r="H429" s="110" t="s">
        <v>104</v>
      </c>
      <c r="I429" s="111">
        <f t="shared" si="90"/>
        <v>0</v>
      </c>
      <c r="J429" s="111">
        <f t="shared" si="91"/>
        <v>0</v>
      </c>
      <c r="K429" s="111">
        <f t="shared" si="92"/>
        <v>0</v>
      </c>
      <c r="L429" s="111">
        <f t="shared" si="93"/>
        <v>0</v>
      </c>
      <c r="M429" s="111">
        <f t="shared" si="94"/>
        <v>0</v>
      </c>
      <c r="N429" s="111">
        <f t="shared" si="95"/>
        <v>0</v>
      </c>
      <c r="O429" s="111">
        <f t="shared" si="96"/>
        <v>0</v>
      </c>
      <c r="P429" s="111">
        <f t="shared" si="97"/>
        <v>0</v>
      </c>
      <c r="Q429" s="111">
        <f t="shared" si="98"/>
        <v>0</v>
      </c>
      <c r="R429" s="111">
        <f t="shared" si="99"/>
        <v>0</v>
      </c>
      <c r="S429" s="111">
        <f t="shared" si="55"/>
        <v>0</v>
      </c>
      <c r="T429" s="111">
        <f t="shared" si="100"/>
        <v>0</v>
      </c>
      <c r="U429" s="111">
        <v>3</v>
      </c>
      <c r="V429" s="115"/>
      <c r="W429" s="125"/>
    </row>
    <row r="430" spans="1:23" s="12" customFormat="1" ht="75" customHeight="1" x14ac:dyDescent="0.2">
      <c r="A430" s="106"/>
      <c r="B430" s="114"/>
      <c r="C430" s="107" t="s">
        <v>103</v>
      </c>
      <c r="D430" s="108" t="s">
        <v>155</v>
      </c>
      <c r="E430" s="109"/>
      <c r="F430" s="110" t="s">
        <v>104</v>
      </c>
      <c r="G430" s="110" t="s">
        <v>104</v>
      </c>
      <c r="H430" s="110" t="s">
        <v>104</v>
      </c>
      <c r="I430" s="111">
        <f t="shared" si="90"/>
        <v>0</v>
      </c>
      <c r="J430" s="111">
        <f t="shared" si="91"/>
        <v>0</v>
      </c>
      <c r="K430" s="111">
        <f t="shared" si="92"/>
        <v>0</v>
      </c>
      <c r="L430" s="111">
        <f t="shared" si="93"/>
        <v>0</v>
      </c>
      <c r="M430" s="111">
        <f t="shared" si="94"/>
        <v>0</v>
      </c>
      <c r="N430" s="111">
        <f t="shared" si="95"/>
        <v>0</v>
      </c>
      <c r="O430" s="111">
        <f t="shared" si="96"/>
        <v>0</v>
      </c>
      <c r="P430" s="111">
        <f t="shared" si="97"/>
        <v>0</v>
      </c>
      <c r="Q430" s="111">
        <f t="shared" si="98"/>
        <v>0</v>
      </c>
      <c r="R430" s="111">
        <f t="shared" si="99"/>
        <v>0</v>
      </c>
      <c r="S430" s="111">
        <f t="shared" si="55"/>
        <v>0</v>
      </c>
      <c r="T430" s="111">
        <f t="shared" si="100"/>
        <v>0</v>
      </c>
      <c r="U430" s="111">
        <v>3</v>
      </c>
      <c r="V430" s="115"/>
      <c r="W430" s="125"/>
    </row>
    <row r="431" spans="1:23" s="12" customFormat="1" ht="75" customHeight="1" x14ac:dyDescent="0.2">
      <c r="A431" s="106"/>
      <c r="B431" s="114"/>
      <c r="C431" s="107" t="s">
        <v>103</v>
      </c>
      <c r="D431" s="108" t="s">
        <v>155</v>
      </c>
      <c r="E431" s="109"/>
      <c r="F431" s="110" t="s">
        <v>104</v>
      </c>
      <c r="G431" s="110" t="s">
        <v>104</v>
      </c>
      <c r="H431" s="110" t="s">
        <v>104</v>
      </c>
      <c r="I431" s="111">
        <f t="shared" si="90"/>
        <v>0</v>
      </c>
      <c r="J431" s="111">
        <f t="shared" si="91"/>
        <v>0</v>
      </c>
      <c r="K431" s="111">
        <f t="shared" si="92"/>
        <v>0</v>
      </c>
      <c r="L431" s="111">
        <f t="shared" si="93"/>
        <v>0</v>
      </c>
      <c r="M431" s="111">
        <f t="shared" si="94"/>
        <v>0</v>
      </c>
      <c r="N431" s="111">
        <f t="shared" si="95"/>
        <v>0</v>
      </c>
      <c r="O431" s="111">
        <f t="shared" si="96"/>
        <v>0</v>
      </c>
      <c r="P431" s="111">
        <f t="shared" si="97"/>
        <v>0</v>
      </c>
      <c r="Q431" s="111">
        <f t="shared" si="98"/>
        <v>0</v>
      </c>
      <c r="R431" s="111">
        <f t="shared" si="99"/>
        <v>0</v>
      </c>
      <c r="S431" s="111">
        <f t="shared" si="55"/>
        <v>0</v>
      </c>
      <c r="T431" s="111">
        <f t="shared" si="100"/>
        <v>0</v>
      </c>
      <c r="U431" s="111">
        <v>3</v>
      </c>
      <c r="V431" s="115"/>
      <c r="W431" s="125"/>
    </row>
    <row r="432" spans="1:23" s="12" customFormat="1" ht="75" customHeight="1" x14ac:dyDescent="0.2">
      <c r="A432" s="106"/>
      <c r="B432" s="114"/>
      <c r="C432" s="107" t="s">
        <v>103</v>
      </c>
      <c r="D432" s="108" t="s">
        <v>155</v>
      </c>
      <c r="E432" s="109"/>
      <c r="F432" s="110" t="s">
        <v>104</v>
      </c>
      <c r="G432" s="110" t="s">
        <v>104</v>
      </c>
      <c r="H432" s="110" t="s">
        <v>104</v>
      </c>
      <c r="I432" s="111">
        <f t="shared" si="90"/>
        <v>0</v>
      </c>
      <c r="J432" s="111">
        <f t="shared" si="91"/>
        <v>0</v>
      </c>
      <c r="K432" s="111">
        <f t="shared" si="92"/>
        <v>0</v>
      </c>
      <c r="L432" s="111">
        <f t="shared" si="93"/>
        <v>0</v>
      </c>
      <c r="M432" s="111">
        <f t="shared" si="94"/>
        <v>0</v>
      </c>
      <c r="N432" s="111">
        <f t="shared" si="95"/>
        <v>0</v>
      </c>
      <c r="O432" s="111">
        <f t="shared" si="96"/>
        <v>0</v>
      </c>
      <c r="P432" s="111">
        <f t="shared" si="97"/>
        <v>0</v>
      </c>
      <c r="Q432" s="111">
        <f t="shared" si="98"/>
        <v>0</v>
      </c>
      <c r="R432" s="111">
        <f t="shared" si="99"/>
        <v>0</v>
      </c>
      <c r="S432" s="111">
        <f t="shared" si="55"/>
        <v>0</v>
      </c>
      <c r="T432" s="111">
        <f t="shared" si="100"/>
        <v>0</v>
      </c>
      <c r="U432" s="111">
        <v>3</v>
      </c>
      <c r="V432" s="115"/>
      <c r="W432" s="125"/>
    </row>
    <row r="433" spans="1:23" s="12" customFormat="1" ht="75" customHeight="1" x14ac:dyDescent="0.2">
      <c r="A433" s="106"/>
      <c r="B433" s="114"/>
      <c r="C433" s="107" t="s">
        <v>103</v>
      </c>
      <c r="D433" s="108" t="s">
        <v>155</v>
      </c>
      <c r="E433" s="109"/>
      <c r="F433" s="110" t="s">
        <v>104</v>
      </c>
      <c r="G433" s="110" t="s">
        <v>104</v>
      </c>
      <c r="H433" s="110" t="s">
        <v>104</v>
      </c>
      <c r="I433" s="111">
        <f t="shared" si="90"/>
        <v>0</v>
      </c>
      <c r="J433" s="111">
        <f t="shared" si="91"/>
        <v>0</v>
      </c>
      <c r="K433" s="111">
        <f t="shared" si="92"/>
        <v>0</v>
      </c>
      <c r="L433" s="111">
        <f t="shared" si="93"/>
        <v>0</v>
      </c>
      <c r="M433" s="111">
        <f t="shared" si="94"/>
        <v>0</v>
      </c>
      <c r="N433" s="111">
        <f t="shared" si="95"/>
        <v>0</v>
      </c>
      <c r="O433" s="111">
        <f t="shared" si="96"/>
        <v>0</v>
      </c>
      <c r="P433" s="111">
        <f t="shared" si="97"/>
        <v>0</v>
      </c>
      <c r="Q433" s="111">
        <f t="shared" si="98"/>
        <v>0</v>
      </c>
      <c r="R433" s="111">
        <f t="shared" si="99"/>
        <v>0</v>
      </c>
      <c r="S433" s="111">
        <f t="shared" si="55"/>
        <v>0</v>
      </c>
      <c r="T433" s="111">
        <f t="shared" si="100"/>
        <v>0</v>
      </c>
      <c r="U433" s="111">
        <v>3</v>
      </c>
      <c r="V433" s="115"/>
      <c r="W433" s="125"/>
    </row>
    <row r="434" spans="1:23" s="12" customFormat="1" ht="75" customHeight="1" x14ac:dyDescent="0.2">
      <c r="A434" s="106"/>
      <c r="B434" s="114"/>
      <c r="C434" s="107" t="s">
        <v>103</v>
      </c>
      <c r="D434" s="108" t="s">
        <v>155</v>
      </c>
      <c r="E434" s="109"/>
      <c r="F434" s="110" t="s">
        <v>104</v>
      </c>
      <c r="G434" s="110" t="s">
        <v>104</v>
      </c>
      <c r="H434" s="110" t="s">
        <v>104</v>
      </c>
      <c r="I434" s="111">
        <f t="shared" si="90"/>
        <v>0</v>
      </c>
      <c r="J434" s="111">
        <f t="shared" si="91"/>
        <v>0</v>
      </c>
      <c r="K434" s="111">
        <f t="shared" si="92"/>
        <v>0</v>
      </c>
      <c r="L434" s="111">
        <f t="shared" si="93"/>
        <v>0</v>
      </c>
      <c r="M434" s="111">
        <f t="shared" si="94"/>
        <v>0</v>
      </c>
      <c r="N434" s="111">
        <f t="shared" si="95"/>
        <v>0</v>
      </c>
      <c r="O434" s="111">
        <f t="shared" si="96"/>
        <v>0</v>
      </c>
      <c r="P434" s="111">
        <f t="shared" si="97"/>
        <v>0</v>
      </c>
      <c r="Q434" s="111">
        <f t="shared" si="98"/>
        <v>0</v>
      </c>
      <c r="R434" s="111">
        <f t="shared" si="99"/>
        <v>0</v>
      </c>
      <c r="S434" s="111">
        <f t="shared" si="55"/>
        <v>0</v>
      </c>
      <c r="T434" s="111">
        <f t="shared" si="100"/>
        <v>0</v>
      </c>
      <c r="U434" s="111">
        <v>3</v>
      </c>
      <c r="V434" s="115"/>
      <c r="W434" s="125"/>
    </row>
    <row r="435" spans="1:23" s="12" customFormat="1" ht="75" customHeight="1" x14ac:dyDescent="0.2">
      <c r="A435" s="106"/>
      <c r="B435" s="114"/>
      <c r="C435" s="107" t="s">
        <v>103</v>
      </c>
      <c r="D435" s="108" t="s">
        <v>155</v>
      </c>
      <c r="E435" s="109"/>
      <c r="F435" s="110" t="s">
        <v>104</v>
      </c>
      <c r="G435" s="110" t="s">
        <v>104</v>
      </c>
      <c r="H435" s="110" t="s">
        <v>104</v>
      </c>
      <c r="I435" s="111">
        <f t="shared" si="90"/>
        <v>0</v>
      </c>
      <c r="J435" s="111">
        <f t="shared" si="91"/>
        <v>0</v>
      </c>
      <c r="K435" s="111">
        <f t="shared" si="92"/>
        <v>0</v>
      </c>
      <c r="L435" s="111">
        <f t="shared" si="93"/>
        <v>0</v>
      </c>
      <c r="M435" s="111">
        <f t="shared" si="94"/>
        <v>0</v>
      </c>
      <c r="N435" s="111">
        <f t="shared" si="95"/>
        <v>0</v>
      </c>
      <c r="O435" s="111">
        <f t="shared" si="96"/>
        <v>0</v>
      </c>
      <c r="P435" s="111">
        <f t="shared" si="97"/>
        <v>0</v>
      </c>
      <c r="Q435" s="111">
        <f t="shared" si="98"/>
        <v>0</v>
      </c>
      <c r="R435" s="111">
        <f t="shared" si="99"/>
        <v>0</v>
      </c>
      <c r="S435" s="111">
        <f t="shared" si="55"/>
        <v>0</v>
      </c>
      <c r="T435" s="111">
        <f t="shared" si="100"/>
        <v>0</v>
      </c>
      <c r="U435" s="111">
        <v>3</v>
      </c>
      <c r="V435" s="115"/>
      <c r="W435" s="125"/>
    </row>
    <row r="436" spans="1:23" s="12" customFormat="1" ht="75" customHeight="1" x14ac:dyDescent="0.2">
      <c r="A436" s="106"/>
      <c r="B436" s="114"/>
      <c r="C436" s="107" t="s">
        <v>103</v>
      </c>
      <c r="D436" s="108" t="s">
        <v>155</v>
      </c>
      <c r="E436" s="109"/>
      <c r="F436" s="110" t="s">
        <v>104</v>
      </c>
      <c r="G436" s="110" t="s">
        <v>104</v>
      </c>
      <c r="H436" s="110" t="s">
        <v>104</v>
      </c>
      <c r="I436" s="111">
        <f t="shared" si="90"/>
        <v>0</v>
      </c>
      <c r="J436" s="111">
        <f t="shared" si="91"/>
        <v>0</v>
      </c>
      <c r="K436" s="111">
        <f t="shared" si="92"/>
        <v>0</v>
      </c>
      <c r="L436" s="111">
        <f t="shared" si="93"/>
        <v>0</v>
      </c>
      <c r="M436" s="111">
        <f t="shared" si="94"/>
        <v>0</v>
      </c>
      <c r="N436" s="111">
        <f t="shared" si="95"/>
        <v>0</v>
      </c>
      <c r="O436" s="111">
        <f t="shared" si="96"/>
        <v>0</v>
      </c>
      <c r="P436" s="111">
        <f t="shared" si="97"/>
        <v>0</v>
      </c>
      <c r="Q436" s="111">
        <f t="shared" si="98"/>
        <v>0</v>
      </c>
      <c r="R436" s="111">
        <f t="shared" si="99"/>
        <v>0</v>
      </c>
      <c r="S436" s="111">
        <f t="shared" si="55"/>
        <v>0</v>
      </c>
      <c r="T436" s="111">
        <f t="shared" si="100"/>
        <v>0</v>
      </c>
      <c r="U436" s="111">
        <v>3</v>
      </c>
      <c r="V436" s="115"/>
      <c r="W436" s="125"/>
    </row>
    <row r="437" spans="1:23" s="12" customFormat="1" ht="75" customHeight="1" x14ac:dyDescent="0.2">
      <c r="A437" s="106"/>
      <c r="B437" s="114"/>
      <c r="C437" s="107" t="s">
        <v>103</v>
      </c>
      <c r="D437" s="108" t="s">
        <v>155</v>
      </c>
      <c r="E437" s="109"/>
      <c r="F437" s="110" t="s">
        <v>104</v>
      </c>
      <c r="G437" s="110" t="s">
        <v>104</v>
      </c>
      <c r="H437" s="110" t="s">
        <v>104</v>
      </c>
      <c r="I437" s="111">
        <f t="shared" si="90"/>
        <v>0</v>
      </c>
      <c r="J437" s="111">
        <f t="shared" si="91"/>
        <v>0</v>
      </c>
      <c r="K437" s="111">
        <f t="shared" si="92"/>
        <v>0</v>
      </c>
      <c r="L437" s="111">
        <f t="shared" si="93"/>
        <v>0</v>
      </c>
      <c r="M437" s="111">
        <f t="shared" si="94"/>
        <v>0</v>
      </c>
      <c r="N437" s="111">
        <f t="shared" si="95"/>
        <v>0</v>
      </c>
      <c r="O437" s="111">
        <f t="shared" si="96"/>
        <v>0</v>
      </c>
      <c r="P437" s="111">
        <f t="shared" si="97"/>
        <v>0</v>
      </c>
      <c r="Q437" s="111">
        <f t="shared" si="98"/>
        <v>0</v>
      </c>
      <c r="R437" s="111">
        <f t="shared" si="99"/>
        <v>0</v>
      </c>
      <c r="S437" s="111">
        <f t="shared" si="55"/>
        <v>0</v>
      </c>
      <c r="T437" s="111">
        <f t="shared" si="100"/>
        <v>0</v>
      </c>
      <c r="U437" s="111">
        <v>3</v>
      </c>
      <c r="V437" s="115"/>
      <c r="W437" s="125"/>
    </row>
    <row r="438" spans="1:23" s="12" customFormat="1" ht="75" customHeight="1" x14ac:dyDescent="0.2">
      <c r="A438" s="106"/>
      <c r="B438" s="114"/>
      <c r="C438" s="107" t="s">
        <v>103</v>
      </c>
      <c r="D438" s="108" t="s">
        <v>155</v>
      </c>
      <c r="E438" s="109"/>
      <c r="F438" s="110" t="s">
        <v>104</v>
      </c>
      <c r="G438" s="110" t="s">
        <v>104</v>
      </c>
      <c r="H438" s="110" t="s">
        <v>104</v>
      </c>
      <c r="I438" s="111">
        <f t="shared" si="90"/>
        <v>0</v>
      </c>
      <c r="J438" s="111">
        <f t="shared" si="91"/>
        <v>0</v>
      </c>
      <c r="K438" s="111">
        <f t="shared" si="92"/>
        <v>0</v>
      </c>
      <c r="L438" s="111">
        <f t="shared" si="93"/>
        <v>0</v>
      </c>
      <c r="M438" s="111">
        <f t="shared" si="94"/>
        <v>0</v>
      </c>
      <c r="N438" s="111">
        <f t="shared" si="95"/>
        <v>0</v>
      </c>
      <c r="O438" s="111">
        <f t="shared" si="96"/>
        <v>0</v>
      </c>
      <c r="P438" s="111">
        <f t="shared" si="97"/>
        <v>0</v>
      </c>
      <c r="Q438" s="111">
        <f t="shared" si="98"/>
        <v>0</v>
      </c>
      <c r="R438" s="111">
        <f t="shared" si="99"/>
        <v>0</v>
      </c>
      <c r="S438" s="111">
        <f t="shared" si="55"/>
        <v>0</v>
      </c>
      <c r="T438" s="111">
        <f t="shared" si="100"/>
        <v>0</v>
      </c>
      <c r="U438" s="111">
        <v>3</v>
      </c>
      <c r="V438" s="115"/>
      <c r="W438" s="125"/>
    </row>
    <row r="439" spans="1:23" s="12" customFormat="1" ht="75" customHeight="1" x14ac:dyDescent="0.2">
      <c r="A439" s="106"/>
      <c r="B439" s="114"/>
      <c r="C439" s="107" t="s">
        <v>103</v>
      </c>
      <c r="D439" s="108" t="s">
        <v>155</v>
      </c>
      <c r="E439" s="109"/>
      <c r="F439" s="110" t="s">
        <v>104</v>
      </c>
      <c r="G439" s="110" t="s">
        <v>104</v>
      </c>
      <c r="H439" s="110" t="s">
        <v>104</v>
      </c>
      <c r="I439" s="111">
        <f t="shared" si="90"/>
        <v>0</v>
      </c>
      <c r="J439" s="111">
        <f t="shared" si="91"/>
        <v>0</v>
      </c>
      <c r="K439" s="111">
        <f t="shared" si="92"/>
        <v>0</v>
      </c>
      <c r="L439" s="111">
        <f t="shared" si="93"/>
        <v>0</v>
      </c>
      <c r="M439" s="111">
        <f t="shared" si="94"/>
        <v>0</v>
      </c>
      <c r="N439" s="111">
        <f t="shared" si="95"/>
        <v>0</v>
      </c>
      <c r="O439" s="111">
        <f t="shared" si="96"/>
        <v>0</v>
      </c>
      <c r="P439" s="111">
        <f t="shared" si="97"/>
        <v>0</v>
      </c>
      <c r="Q439" s="111">
        <f t="shared" si="98"/>
        <v>0</v>
      </c>
      <c r="R439" s="111">
        <f t="shared" si="99"/>
        <v>0</v>
      </c>
      <c r="S439" s="111">
        <f t="shared" si="55"/>
        <v>0</v>
      </c>
      <c r="T439" s="111">
        <f t="shared" si="100"/>
        <v>0</v>
      </c>
      <c r="U439" s="111">
        <v>3</v>
      </c>
      <c r="V439" s="115"/>
      <c r="W439" s="125"/>
    </row>
    <row r="440" spans="1:23" s="12" customFormat="1" ht="75" customHeight="1" x14ac:dyDescent="0.2">
      <c r="A440" s="106"/>
      <c r="B440" s="114"/>
      <c r="C440" s="107" t="s">
        <v>103</v>
      </c>
      <c r="D440" s="108" t="s">
        <v>155</v>
      </c>
      <c r="E440" s="109"/>
      <c r="F440" s="110" t="s">
        <v>104</v>
      </c>
      <c r="G440" s="110" t="s">
        <v>104</v>
      </c>
      <c r="H440" s="110" t="s">
        <v>104</v>
      </c>
      <c r="I440" s="111">
        <f t="shared" si="90"/>
        <v>0</v>
      </c>
      <c r="J440" s="111">
        <f t="shared" si="91"/>
        <v>0</v>
      </c>
      <c r="K440" s="111">
        <f t="shared" si="92"/>
        <v>0</v>
      </c>
      <c r="L440" s="111">
        <f t="shared" si="93"/>
        <v>0</v>
      </c>
      <c r="M440" s="111">
        <f t="shared" si="94"/>
        <v>0</v>
      </c>
      <c r="N440" s="111">
        <f t="shared" si="95"/>
        <v>0</v>
      </c>
      <c r="O440" s="111">
        <f t="shared" si="96"/>
        <v>0</v>
      </c>
      <c r="P440" s="111">
        <f t="shared" si="97"/>
        <v>0</v>
      </c>
      <c r="Q440" s="111">
        <f t="shared" si="98"/>
        <v>0</v>
      </c>
      <c r="R440" s="111">
        <f t="shared" si="99"/>
        <v>0</v>
      </c>
      <c r="S440" s="111">
        <f t="shared" si="55"/>
        <v>0</v>
      </c>
      <c r="T440" s="111">
        <f t="shared" si="100"/>
        <v>0</v>
      </c>
      <c r="U440" s="111">
        <v>3</v>
      </c>
      <c r="V440" s="115"/>
      <c r="W440" s="125"/>
    </row>
    <row r="441" spans="1:23" s="12" customFormat="1" ht="75" customHeight="1" x14ac:dyDescent="0.2">
      <c r="A441" s="106"/>
      <c r="B441" s="114"/>
      <c r="C441" s="107" t="s">
        <v>103</v>
      </c>
      <c r="D441" s="108" t="s">
        <v>155</v>
      </c>
      <c r="E441" s="109"/>
      <c r="F441" s="110" t="s">
        <v>104</v>
      </c>
      <c r="G441" s="110" t="s">
        <v>104</v>
      </c>
      <c r="H441" s="110" t="s">
        <v>104</v>
      </c>
      <c r="I441" s="111">
        <f t="shared" si="90"/>
        <v>0</v>
      </c>
      <c r="J441" s="111">
        <f t="shared" si="91"/>
        <v>0</v>
      </c>
      <c r="K441" s="111">
        <f t="shared" si="92"/>
        <v>0</v>
      </c>
      <c r="L441" s="111">
        <f t="shared" si="93"/>
        <v>0</v>
      </c>
      <c r="M441" s="111">
        <f t="shared" si="94"/>
        <v>0</v>
      </c>
      <c r="N441" s="111">
        <f t="shared" si="95"/>
        <v>0</v>
      </c>
      <c r="O441" s="111">
        <f t="shared" si="96"/>
        <v>0</v>
      </c>
      <c r="P441" s="111">
        <f t="shared" si="97"/>
        <v>0</v>
      </c>
      <c r="Q441" s="111">
        <f t="shared" si="98"/>
        <v>0</v>
      </c>
      <c r="R441" s="111">
        <f t="shared" si="99"/>
        <v>0</v>
      </c>
      <c r="S441" s="111">
        <f t="shared" si="55"/>
        <v>0</v>
      </c>
      <c r="T441" s="111">
        <f t="shared" si="100"/>
        <v>0</v>
      </c>
      <c r="U441" s="111">
        <v>3</v>
      </c>
      <c r="V441" s="115"/>
      <c r="W441" s="125"/>
    </row>
    <row r="442" spans="1:23" s="12" customFormat="1" ht="75" customHeight="1" x14ac:dyDescent="0.2">
      <c r="A442" s="106"/>
      <c r="B442" s="114"/>
      <c r="C442" s="107" t="s">
        <v>103</v>
      </c>
      <c r="D442" s="108" t="s">
        <v>155</v>
      </c>
      <c r="E442" s="109"/>
      <c r="F442" s="110" t="s">
        <v>104</v>
      </c>
      <c r="G442" s="110" t="s">
        <v>104</v>
      </c>
      <c r="H442" s="110" t="s">
        <v>104</v>
      </c>
      <c r="I442" s="111">
        <f t="shared" si="90"/>
        <v>0</v>
      </c>
      <c r="J442" s="111">
        <f t="shared" si="91"/>
        <v>0</v>
      </c>
      <c r="K442" s="111">
        <f t="shared" si="92"/>
        <v>0</v>
      </c>
      <c r="L442" s="111">
        <f t="shared" si="93"/>
        <v>0</v>
      </c>
      <c r="M442" s="111">
        <f t="shared" si="94"/>
        <v>0</v>
      </c>
      <c r="N442" s="111">
        <f t="shared" si="95"/>
        <v>0</v>
      </c>
      <c r="O442" s="111">
        <f t="shared" si="96"/>
        <v>0</v>
      </c>
      <c r="P442" s="111">
        <f t="shared" si="97"/>
        <v>0</v>
      </c>
      <c r="Q442" s="111">
        <f t="shared" si="98"/>
        <v>0</v>
      </c>
      <c r="R442" s="111">
        <f t="shared" si="99"/>
        <v>0</v>
      </c>
      <c r="S442" s="111">
        <f t="shared" si="55"/>
        <v>0</v>
      </c>
      <c r="T442" s="111">
        <f t="shared" si="100"/>
        <v>0</v>
      </c>
      <c r="U442" s="111">
        <v>3</v>
      </c>
      <c r="V442" s="115"/>
      <c r="W442" s="125"/>
    </row>
    <row r="443" spans="1:23" s="12" customFormat="1" ht="75" customHeight="1" x14ac:dyDescent="0.2">
      <c r="A443" s="106"/>
      <c r="B443" s="114"/>
      <c r="C443" s="107" t="s">
        <v>103</v>
      </c>
      <c r="D443" s="108" t="s">
        <v>155</v>
      </c>
      <c r="E443" s="109"/>
      <c r="F443" s="110" t="s">
        <v>104</v>
      </c>
      <c r="G443" s="110" t="s">
        <v>104</v>
      </c>
      <c r="H443" s="110" t="s">
        <v>104</v>
      </c>
      <c r="I443" s="111">
        <f t="shared" si="90"/>
        <v>0</v>
      </c>
      <c r="J443" s="111">
        <f t="shared" si="91"/>
        <v>0</v>
      </c>
      <c r="K443" s="111">
        <f t="shared" si="92"/>
        <v>0</v>
      </c>
      <c r="L443" s="111">
        <f t="shared" si="93"/>
        <v>0</v>
      </c>
      <c r="M443" s="111">
        <f t="shared" si="94"/>
        <v>0</v>
      </c>
      <c r="N443" s="111">
        <f t="shared" si="95"/>
        <v>0</v>
      </c>
      <c r="O443" s="111">
        <f t="shared" si="96"/>
        <v>0</v>
      </c>
      <c r="P443" s="111">
        <f t="shared" si="97"/>
        <v>0</v>
      </c>
      <c r="Q443" s="111">
        <f t="shared" si="98"/>
        <v>0</v>
      </c>
      <c r="R443" s="111">
        <f t="shared" si="99"/>
        <v>0</v>
      </c>
      <c r="S443" s="111">
        <f t="shared" si="55"/>
        <v>0</v>
      </c>
      <c r="T443" s="111">
        <f t="shared" si="100"/>
        <v>0</v>
      </c>
      <c r="U443" s="111">
        <v>3</v>
      </c>
      <c r="V443" s="115"/>
      <c r="W443" s="125"/>
    </row>
    <row r="444" spans="1:23" s="12" customFormat="1" ht="75" customHeight="1" x14ac:dyDescent="0.2">
      <c r="A444" s="106"/>
      <c r="B444" s="114"/>
      <c r="C444" s="107" t="s">
        <v>103</v>
      </c>
      <c r="D444" s="108" t="s">
        <v>155</v>
      </c>
      <c r="E444" s="109"/>
      <c r="F444" s="110" t="s">
        <v>104</v>
      </c>
      <c r="G444" s="110" t="s">
        <v>104</v>
      </c>
      <c r="H444" s="110" t="s">
        <v>104</v>
      </c>
      <c r="I444" s="111">
        <f t="shared" si="90"/>
        <v>0</v>
      </c>
      <c r="J444" s="111">
        <f t="shared" si="91"/>
        <v>0</v>
      </c>
      <c r="K444" s="111">
        <f t="shared" si="92"/>
        <v>0</v>
      </c>
      <c r="L444" s="111">
        <f t="shared" si="93"/>
        <v>0</v>
      </c>
      <c r="M444" s="111">
        <f t="shared" si="94"/>
        <v>0</v>
      </c>
      <c r="N444" s="111">
        <f t="shared" si="95"/>
        <v>0</v>
      </c>
      <c r="O444" s="111">
        <f t="shared" si="96"/>
        <v>0</v>
      </c>
      <c r="P444" s="111">
        <f t="shared" si="97"/>
        <v>0</v>
      </c>
      <c r="Q444" s="111">
        <f t="shared" si="98"/>
        <v>0</v>
      </c>
      <c r="R444" s="111">
        <f t="shared" si="99"/>
        <v>0</v>
      </c>
      <c r="S444" s="111">
        <f t="shared" si="55"/>
        <v>0</v>
      </c>
      <c r="T444" s="111">
        <f t="shared" si="100"/>
        <v>0</v>
      </c>
      <c r="U444" s="111">
        <v>3</v>
      </c>
      <c r="V444" s="115"/>
      <c r="W444" s="125"/>
    </row>
    <row r="445" spans="1:23" s="12" customFormat="1" ht="75" customHeight="1" x14ac:dyDescent="0.2">
      <c r="A445" s="106"/>
      <c r="B445" s="114"/>
      <c r="C445" s="107" t="s">
        <v>103</v>
      </c>
      <c r="D445" s="108" t="s">
        <v>155</v>
      </c>
      <c r="E445" s="109"/>
      <c r="F445" s="110" t="s">
        <v>104</v>
      </c>
      <c r="G445" s="110" t="s">
        <v>104</v>
      </c>
      <c r="H445" s="110" t="s">
        <v>104</v>
      </c>
      <c r="I445" s="111">
        <f t="shared" si="90"/>
        <v>0</v>
      </c>
      <c r="J445" s="111">
        <f t="shared" si="91"/>
        <v>0</v>
      </c>
      <c r="K445" s="111">
        <f t="shared" si="92"/>
        <v>0</v>
      </c>
      <c r="L445" s="111">
        <f t="shared" si="93"/>
        <v>0</v>
      </c>
      <c r="M445" s="111">
        <f t="shared" si="94"/>
        <v>0</v>
      </c>
      <c r="N445" s="111">
        <f t="shared" si="95"/>
        <v>0</v>
      </c>
      <c r="O445" s="111">
        <f t="shared" si="96"/>
        <v>0</v>
      </c>
      <c r="P445" s="111">
        <f t="shared" si="97"/>
        <v>0</v>
      </c>
      <c r="Q445" s="111">
        <f t="shared" si="98"/>
        <v>0</v>
      </c>
      <c r="R445" s="111">
        <f t="shared" si="99"/>
        <v>0</v>
      </c>
      <c r="S445" s="111">
        <f t="shared" si="55"/>
        <v>0</v>
      </c>
      <c r="T445" s="111">
        <f t="shared" si="100"/>
        <v>0</v>
      </c>
      <c r="U445" s="111">
        <v>3</v>
      </c>
      <c r="V445" s="115"/>
      <c r="W445" s="125"/>
    </row>
    <row r="446" spans="1:23" s="12" customFormat="1" ht="75" customHeight="1" x14ac:dyDescent="0.2">
      <c r="A446" s="106"/>
      <c r="B446" s="114"/>
      <c r="C446" s="107" t="s">
        <v>103</v>
      </c>
      <c r="D446" s="108" t="s">
        <v>155</v>
      </c>
      <c r="E446" s="109"/>
      <c r="F446" s="110" t="s">
        <v>104</v>
      </c>
      <c r="G446" s="110" t="s">
        <v>104</v>
      </c>
      <c r="H446" s="110" t="s">
        <v>104</v>
      </c>
      <c r="I446" s="111">
        <f t="shared" si="90"/>
        <v>0</v>
      </c>
      <c r="J446" s="111">
        <f t="shared" si="91"/>
        <v>0</v>
      </c>
      <c r="K446" s="111">
        <f t="shared" si="92"/>
        <v>0</v>
      </c>
      <c r="L446" s="111">
        <f t="shared" si="93"/>
        <v>0</v>
      </c>
      <c r="M446" s="111">
        <f t="shared" si="94"/>
        <v>0</v>
      </c>
      <c r="N446" s="111">
        <f t="shared" si="95"/>
        <v>0</v>
      </c>
      <c r="O446" s="111">
        <f t="shared" si="96"/>
        <v>0</v>
      </c>
      <c r="P446" s="111">
        <f t="shared" si="97"/>
        <v>0</v>
      </c>
      <c r="Q446" s="111">
        <f t="shared" si="98"/>
        <v>0</v>
      </c>
      <c r="R446" s="111">
        <f t="shared" si="99"/>
        <v>0</v>
      </c>
      <c r="S446" s="111">
        <f t="shared" si="55"/>
        <v>0</v>
      </c>
      <c r="T446" s="111">
        <f t="shared" si="100"/>
        <v>0</v>
      </c>
      <c r="U446" s="111">
        <v>3</v>
      </c>
      <c r="V446" s="115"/>
      <c r="W446" s="125"/>
    </row>
    <row r="447" spans="1:23" s="12" customFormat="1" ht="75" customHeight="1" x14ac:dyDescent="0.2">
      <c r="A447" s="106"/>
      <c r="B447" s="114"/>
      <c r="C447" s="107" t="s">
        <v>103</v>
      </c>
      <c r="D447" s="108" t="s">
        <v>155</v>
      </c>
      <c r="E447" s="109"/>
      <c r="F447" s="110" t="s">
        <v>104</v>
      </c>
      <c r="G447" s="110" t="s">
        <v>104</v>
      </c>
      <c r="H447" s="110" t="s">
        <v>104</v>
      </c>
      <c r="I447" s="111">
        <f t="shared" si="90"/>
        <v>0</v>
      </c>
      <c r="J447" s="111">
        <f t="shared" si="91"/>
        <v>0</v>
      </c>
      <c r="K447" s="111">
        <f t="shared" si="92"/>
        <v>0</v>
      </c>
      <c r="L447" s="111">
        <f t="shared" si="93"/>
        <v>0</v>
      </c>
      <c r="M447" s="111">
        <f t="shared" si="94"/>
        <v>0</v>
      </c>
      <c r="N447" s="111">
        <f t="shared" si="95"/>
        <v>0</v>
      </c>
      <c r="O447" s="111">
        <f t="shared" si="96"/>
        <v>0</v>
      </c>
      <c r="P447" s="111">
        <f t="shared" si="97"/>
        <v>0</v>
      </c>
      <c r="Q447" s="111">
        <f t="shared" si="98"/>
        <v>0</v>
      </c>
      <c r="R447" s="111">
        <f t="shared" si="99"/>
        <v>0</v>
      </c>
      <c r="S447" s="111">
        <f t="shared" si="55"/>
        <v>0</v>
      </c>
      <c r="T447" s="111">
        <f t="shared" si="100"/>
        <v>0</v>
      </c>
      <c r="U447" s="111">
        <v>3</v>
      </c>
      <c r="V447" s="115"/>
      <c r="W447" s="125"/>
    </row>
    <row r="448" spans="1:23" s="12" customFormat="1" ht="75" customHeight="1" x14ac:dyDescent="0.2">
      <c r="A448" s="106"/>
      <c r="B448" s="114"/>
      <c r="C448" s="107" t="s">
        <v>103</v>
      </c>
      <c r="D448" s="108" t="s">
        <v>155</v>
      </c>
      <c r="E448" s="109"/>
      <c r="F448" s="110" t="s">
        <v>104</v>
      </c>
      <c r="G448" s="110" t="s">
        <v>104</v>
      </c>
      <c r="H448" s="110" t="s">
        <v>104</v>
      </c>
      <c r="I448" s="111">
        <f t="shared" si="90"/>
        <v>0</v>
      </c>
      <c r="J448" s="111">
        <f t="shared" si="91"/>
        <v>0</v>
      </c>
      <c r="K448" s="111">
        <f t="shared" si="92"/>
        <v>0</v>
      </c>
      <c r="L448" s="111">
        <f t="shared" si="93"/>
        <v>0</v>
      </c>
      <c r="M448" s="111">
        <f t="shared" si="94"/>
        <v>0</v>
      </c>
      <c r="N448" s="111">
        <f t="shared" si="95"/>
        <v>0</v>
      </c>
      <c r="O448" s="111">
        <f t="shared" si="96"/>
        <v>0</v>
      </c>
      <c r="P448" s="111">
        <f t="shared" si="97"/>
        <v>0</v>
      </c>
      <c r="Q448" s="111">
        <f t="shared" si="98"/>
        <v>0</v>
      </c>
      <c r="R448" s="111">
        <f t="shared" si="99"/>
        <v>0</v>
      </c>
      <c r="S448" s="111">
        <f t="shared" si="55"/>
        <v>0</v>
      </c>
      <c r="T448" s="111">
        <f t="shared" si="100"/>
        <v>0</v>
      </c>
      <c r="U448" s="111">
        <v>3</v>
      </c>
      <c r="V448" s="115"/>
      <c r="W448" s="125"/>
    </row>
    <row r="449" spans="1:23" s="12" customFormat="1" ht="75" customHeight="1" x14ac:dyDescent="0.2">
      <c r="A449" s="106"/>
      <c r="B449" s="114"/>
      <c r="C449" s="107" t="s">
        <v>103</v>
      </c>
      <c r="D449" s="108" t="s">
        <v>155</v>
      </c>
      <c r="E449" s="109"/>
      <c r="F449" s="110" t="s">
        <v>104</v>
      </c>
      <c r="G449" s="110" t="s">
        <v>104</v>
      </c>
      <c r="H449" s="110" t="s">
        <v>104</v>
      </c>
      <c r="I449" s="111">
        <f t="shared" si="90"/>
        <v>0</v>
      </c>
      <c r="J449" s="111">
        <f t="shared" si="91"/>
        <v>0</v>
      </c>
      <c r="K449" s="111">
        <f t="shared" si="92"/>
        <v>0</v>
      </c>
      <c r="L449" s="111">
        <f t="shared" si="93"/>
        <v>0</v>
      </c>
      <c r="M449" s="111">
        <f t="shared" si="94"/>
        <v>0</v>
      </c>
      <c r="N449" s="111">
        <f t="shared" si="95"/>
        <v>0</v>
      </c>
      <c r="O449" s="111">
        <f t="shared" si="96"/>
        <v>0</v>
      </c>
      <c r="P449" s="111">
        <f t="shared" si="97"/>
        <v>0</v>
      </c>
      <c r="Q449" s="111">
        <f t="shared" si="98"/>
        <v>0</v>
      </c>
      <c r="R449" s="111">
        <f t="shared" si="99"/>
        <v>0</v>
      </c>
      <c r="S449" s="111">
        <f t="shared" si="55"/>
        <v>0</v>
      </c>
      <c r="T449" s="111">
        <f t="shared" si="100"/>
        <v>0</v>
      </c>
      <c r="U449" s="111">
        <v>3</v>
      </c>
      <c r="V449" s="115"/>
      <c r="W449" s="125"/>
    </row>
    <row r="450" spans="1:23" s="12" customFormat="1" ht="75" customHeight="1" x14ac:dyDescent="0.2">
      <c r="A450" s="106"/>
      <c r="B450" s="114"/>
      <c r="C450" s="107" t="s">
        <v>103</v>
      </c>
      <c r="D450" s="108" t="s">
        <v>155</v>
      </c>
      <c r="E450" s="109"/>
      <c r="F450" s="110" t="s">
        <v>104</v>
      </c>
      <c r="G450" s="110" t="s">
        <v>104</v>
      </c>
      <c r="H450" s="110" t="s">
        <v>104</v>
      </c>
      <c r="I450" s="111">
        <f t="shared" si="90"/>
        <v>0</v>
      </c>
      <c r="J450" s="111">
        <f t="shared" si="91"/>
        <v>0</v>
      </c>
      <c r="K450" s="111">
        <f t="shared" si="92"/>
        <v>0</v>
      </c>
      <c r="L450" s="111">
        <f t="shared" si="93"/>
        <v>0</v>
      </c>
      <c r="M450" s="111">
        <f t="shared" si="94"/>
        <v>0</v>
      </c>
      <c r="N450" s="111">
        <f t="shared" si="95"/>
        <v>0</v>
      </c>
      <c r="O450" s="111">
        <f t="shared" si="96"/>
        <v>0</v>
      </c>
      <c r="P450" s="111">
        <f t="shared" si="97"/>
        <v>0</v>
      </c>
      <c r="Q450" s="111">
        <f t="shared" si="98"/>
        <v>0</v>
      </c>
      <c r="R450" s="111">
        <f t="shared" si="99"/>
        <v>0</v>
      </c>
      <c r="S450" s="111">
        <f t="shared" si="55"/>
        <v>0</v>
      </c>
      <c r="T450" s="111">
        <f t="shared" si="100"/>
        <v>0</v>
      </c>
      <c r="U450" s="111">
        <v>3</v>
      </c>
      <c r="V450" s="115"/>
      <c r="W450" s="125"/>
    </row>
    <row r="451" spans="1:23" s="12" customFormat="1" ht="75" customHeight="1" x14ac:dyDescent="0.2">
      <c r="A451" s="106"/>
      <c r="B451" s="114"/>
      <c r="C451" s="107" t="s">
        <v>103</v>
      </c>
      <c r="D451" s="108" t="s">
        <v>155</v>
      </c>
      <c r="E451" s="109"/>
      <c r="F451" s="110" t="s">
        <v>104</v>
      </c>
      <c r="G451" s="110" t="s">
        <v>104</v>
      </c>
      <c r="H451" s="110" t="s">
        <v>104</v>
      </c>
      <c r="I451" s="111">
        <f t="shared" si="90"/>
        <v>0</v>
      </c>
      <c r="J451" s="111">
        <f t="shared" si="91"/>
        <v>0</v>
      </c>
      <c r="K451" s="111">
        <f t="shared" si="92"/>
        <v>0</v>
      </c>
      <c r="L451" s="111">
        <f t="shared" si="93"/>
        <v>0</v>
      </c>
      <c r="M451" s="111">
        <f t="shared" si="94"/>
        <v>0</v>
      </c>
      <c r="N451" s="111">
        <f t="shared" si="95"/>
        <v>0</v>
      </c>
      <c r="O451" s="111">
        <f t="shared" si="96"/>
        <v>0</v>
      </c>
      <c r="P451" s="111">
        <f t="shared" si="97"/>
        <v>0</v>
      </c>
      <c r="Q451" s="111">
        <f t="shared" si="98"/>
        <v>0</v>
      </c>
      <c r="R451" s="111">
        <f t="shared" si="99"/>
        <v>0</v>
      </c>
      <c r="S451" s="111">
        <f t="shared" ref="S451:S500" si="101">IF($G451="Production",1,IF($G451="Development",0.25,0))</f>
        <v>0</v>
      </c>
      <c r="T451" s="111">
        <f t="shared" si="100"/>
        <v>0</v>
      </c>
      <c r="U451" s="111">
        <v>3</v>
      </c>
      <c r="V451" s="115"/>
      <c r="W451" s="125"/>
    </row>
    <row r="452" spans="1:23" s="12" customFormat="1" ht="75" customHeight="1" x14ac:dyDescent="0.2">
      <c r="A452" s="106"/>
      <c r="B452" s="114"/>
      <c r="C452" s="107" t="s">
        <v>103</v>
      </c>
      <c r="D452" s="108" t="s">
        <v>155</v>
      </c>
      <c r="E452" s="109"/>
      <c r="F452" s="110" t="s">
        <v>104</v>
      </c>
      <c r="G452" s="110" t="s">
        <v>104</v>
      </c>
      <c r="H452" s="110" t="s">
        <v>104</v>
      </c>
      <c r="I452" s="111">
        <f t="shared" si="90"/>
        <v>0</v>
      </c>
      <c r="J452" s="111">
        <f t="shared" si="91"/>
        <v>0</v>
      </c>
      <c r="K452" s="111">
        <f t="shared" si="92"/>
        <v>0</v>
      </c>
      <c r="L452" s="111">
        <f t="shared" si="93"/>
        <v>0</v>
      </c>
      <c r="M452" s="111">
        <f t="shared" si="94"/>
        <v>0</v>
      </c>
      <c r="N452" s="111">
        <f t="shared" si="95"/>
        <v>0</v>
      </c>
      <c r="O452" s="111">
        <f t="shared" si="96"/>
        <v>0</v>
      </c>
      <c r="P452" s="111">
        <f t="shared" si="97"/>
        <v>0</v>
      </c>
      <c r="Q452" s="111">
        <f t="shared" si="98"/>
        <v>0</v>
      </c>
      <c r="R452" s="111">
        <f t="shared" si="99"/>
        <v>0</v>
      </c>
      <c r="S452" s="111">
        <f t="shared" si="101"/>
        <v>0</v>
      </c>
      <c r="T452" s="111">
        <f t="shared" si="100"/>
        <v>0</v>
      </c>
      <c r="U452" s="111">
        <v>3</v>
      </c>
      <c r="V452" s="115"/>
      <c r="W452" s="125"/>
    </row>
    <row r="453" spans="1:23" s="12" customFormat="1" ht="75" customHeight="1" x14ac:dyDescent="0.2">
      <c r="A453" s="106"/>
      <c r="B453" s="114"/>
      <c r="C453" s="107" t="s">
        <v>103</v>
      </c>
      <c r="D453" s="108" t="s">
        <v>155</v>
      </c>
      <c r="E453" s="109"/>
      <c r="F453" s="110" t="s">
        <v>104</v>
      </c>
      <c r="G453" s="110" t="s">
        <v>104</v>
      </c>
      <c r="H453" s="110" t="s">
        <v>104</v>
      </c>
      <c r="I453" s="111">
        <f t="shared" si="90"/>
        <v>0</v>
      </c>
      <c r="J453" s="111">
        <f t="shared" si="91"/>
        <v>0</v>
      </c>
      <c r="K453" s="111">
        <f t="shared" si="92"/>
        <v>0</v>
      </c>
      <c r="L453" s="111">
        <f t="shared" si="93"/>
        <v>0</v>
      </c>
      <c r="M453" s="111">
        <f t="shared" si="94"/>
        <v>0</v>
      </c>
      <c r="N453" s="111">
        <f t="shared" si="95"/>
        <v>0</v>
      </c>
      <c r="O453" s="111">
        <f t="shared" si="96"/>
        <v>0</v>
      </c>
      <c r="P453" s="111">
        <f t="shared" si="97"/>
        <v>0</v>
      </c>
      <c r="Q453" s="111">
        <f t="shared" si="98"/>
        <v>0</v>
      </c>
      <c r="R453" s="111">
        <f t="shared" si="99"/>
        <v>0</v>
      </c>
      <c r="S453" s="111">
        <f t="shared" si="101"/>
        <v>0</v>
      </c>
      <c r="T453" s="111">
        <f t="shared" si="100"/>
        <v>0</v>
      </c>
      <c r="U453" s="111">
        <v>3</v>
      </c>
      <c r="V453" s="115"/>
      <c r="W453" s="125"/>
    </row>
    <row r="454" spans="1:23" s="12" customFormat="1" ht="75" customHeight="1" x14ac:dyDescent="0.2">
      <c r="A454" s="106"/>
      <c r="B454" s="114"/>
      <c r="C454" s="107" t="s">
        <v>103</v>
      </c>
      <c r="D454" s="108" t="s">
        <v>155</v>
      </c>
      <c r="E454" s="109"/>
      <c r="F454" s="110" t="s">
        <v>104</v>
      </c>
      <c r="G454" s="110" t="s">
        <v>104</v>
      </c>
      <c r="H454" s="110" t="s">
        <v>104</v>
      </c>
      <c r="I454" s="111">
        <f t="shared" si="90"/>
        <v>0</v>
      </c>
      <c r="J454" s="111">
        <f t="shared" si="91"/>
        <v>0</v>
      </c>
      <c r="K454" s="111">
        <f t="shared" si="92"/>
        <v>0</v>
      </c>
      <c r="L454" s="111">
        <f t="shared" si="93"/>
        <v>0</v>
      </c>
      <c r="M454" s="111">
        <f t="shared" si="94"/>
        <v>0</v>
      </c>
      <c r="N454" s="111">
        <f t="shared" si="95"/>
        <v>0</v>
      </c>
      <c r="O454" s="111">
        <f t="shared" si="96"/>
        <v>0</v>
      </c>
      <c r="P454" s="111">
        <f t="shared" si="97"/>
        <v>0</v>
      </c>
      <c r="Q454" s="111">
        <f t="shared" si="98"/>
        <v>0</v>
      </c>
      <c r="R454" s="111">
        <f t="shared" si="99"/>
        <v>0</v>
      </c>
      <c r="S454" s="111">
        <f t="shared" si="101"/>
        <v>0</v>
      </c>
      <c r="T454" s="111">
        <f t="shared" si="100"/>
        <v>0</v>
      </c>
      <c r="U454" s="111">
        <v>3</v>
      </c>
      <c r="V454" s="115"/>
      <c r="W454" s="125"/>
    </row>
    <row r="455" spans="1:23" s="12" customFormat="1" ht="75" customHeight="1" x14ac:dyDescent="0.2">
      <c r="A455" s="106"/>
      <c r="B455" s="114"/>
      <c r="C455" s="107" t="s">
        <v>103</v>
      </c>
      <c r="D455" s="108" t="s">
        <v>155</v>
      </c>
      <c r="E455" s="109"/>
      <c r="F455" s="110" t="s">
        <v>104</v>
      </c>
      <c r="G455" s="110" t="s">
        <v>104</v>
      </c>
      <c r="H455" s="110" t="s">
        <v>104</v>
      </c>
      <c r="I455" s="111">
        <f t="shared" si="90"/>
        <v>0</v>
      </c>
      <c r="J455" s="111">
        <f t="shared" si="91"/>
        <v>0</v>
      </c>
      <c r="K455" s="111">
        <f t="shared" si="92"/>
        <v>0</v>
      </c>
      <c r="L455" s="111">
        <f t="shared" si="93"/>
        <v>0</v>
      </c>
      <c r="M455" s="111">
        <f t="shared" si="94"/>
        <v>0</v>
      </c>
      <c r="N455" s="111">
        <f t="shared" si="95"/>
        <v>0</v>
      </c>
      <c r="O455" s="111">
        <f t="shared" si="96"/>
        <v>0</v>
      </c>
      <c r="P455" s="111">
        <f t="shared" si="97"/>
        <v>0</v>
      </c>
      <c r="Q455" s="111">
        <f t="shared" si="98"/>
        <v>0</v>
      </c>
      <c r="R455" s="111">
        <f t="shared" si="99"/>
        <v>0</v>
      </c>
      <c r="S455" s="111">
        <f t="shared" si="101"/>
        <v>0</v>
      </c>
      <c r="T455" s="111">
        <f t="shared" si="100"/>
        <v>0</v>
      </c>
      <c r="U455" s="111">
        <v>3</v>
      </c>
      <c r="V455" s="115"/>
      <c r="W455" s="125"/>
    </row>
    <row r="456" spans="1:23" s="12" customFormat="1" ht="75" customHeight="1" x14ac:dyDescent="0.2">
      <c r="A456" s="106"/>
      <c r="B456" s="114"/>
      <c r="C456" s="107" t="s">
        <v>103</v>
      </c>
      <c r="D456" s="108" t="s">
        <v>155</v>
      </c>
      <c r="E456" s="109"/>
      <c r="F456" s="110" t="s">
        <v>104</v>
      </c>
      <c r="G456" s="110" t="s">
        <v>104</v>
      </c>
      <c r="H456" s="110" t="s">
        <v>104</v>
      </c>
      <c r="I456" s="111">
        <f t="shared" ref="I456:I500" si="102">COUNTIFS(C456:C456,"=High",F456:F456,"=YES-Fully meets")</f>
        <v>0</v>
      </c>
      <c r="J456" s="111">
        <f t="shared" ref="J456:J500" si="103">COUNTIFS(C456:C456,"=High",F456:F456,"=YES-Partially meets")</f>
        <v>0</v>
      </c>
      <c r="K456" s="111">
        <f t="shared" ref="K456:K500" si="104">COUNTIFS(C456:C456,"=High",F456:F456,"=NO-Does not meet")</f>
        <v>0</v>
      </c>
      <c r="L456" s="111">
        <f t="shared" ref="L456:L500" si="105">COUNTIFS(C456:C456,"=Medium",F456:F456,"=YES-Fully meets")</f>
        <v>0</v>
      </c>
      <c r="M456" s="111">
        <f t="shared" ref="M456:M500" si="106">COUNTIFS(C456:C456,"=Medium",F456:F456,"=YES-Partially meets")</f>
        <v>0</v>
      </c>
      <c r="N456" s="111">
        <f t="shared" ref="N456:N500" si="107">COUNTIFS(C456:C456,"=Medium",F456:F456,"=NO-Does not meet")</f>
        <v>0</v>
      </c>
      <c r="O456" s="111">
        <f t="shared" ref="O456:O500" si="108">COUNTIFS(C456:C456,"=Low",F456:F456,"=YES-Fully meets")</f>
        <v>0</v>
      </c>
      <c r="P456" s="111">
        <f t="shared" ref="P456:P500" si="109">COUNTIFS(C456:C456,"=Low",F456:F456,"=YES-Partially meets")</f>
        <v>0</v>
      </c>
      <c r="Q456" s="111">
        <f t="shared" ref="Q456:Q500" si="110">COUNTIFS(C456:C456,"=Low",F456:F456,"=NO-Does not meet")</f>
        <v>0</v>
      </c>
      <c r="R456" s="111">
        <f t="shared" ref="R456:R500" si="111">+($I456*$I$2)+($J456*$J$2)+(K456*$K$2)+(L456*$L$2)+(M456*$M$2)+(N456*$N$2)+(O456*$O$2)+(P456*$P$2)+(Q456*$Q$2)</f>
        <v>0</v>
      </c>
      <c r="S456" s="111">
        <f t="shared" si="101"/>
        <v>0</v>
      </c>
      <c r="T456" s="111">
        <f t="shared" ref="T456:T500" si="112">+R456*S456</f>
        <v>0</v>
      </c>
      <c r="U456" s="111">
        <v>3</v>
      </c>
      <c r="V456" s="115"/>
      <c r="W456" s="125"/>
    </row>
    <row r="457" spans="1:23" s="12" customFormat="1" ht="75" customHeight="1" x14ac:dyDescent="0.2">
      <c r="A457" s="106"/>
      <c r="B457" s="114"/>
      <c r="C457" s="107" t="s">
        <v>103</v>
      </c>
      <c r="D457" s="108" t="s">
        <v>155</v>
      </c>
      <c r="E457" s="109"/>
      <c r="F457" s="110" t="s">
        <v>104</v>
      </c>
      <c r="G457" s="110" t="s">
        <v>104</v>
      </c>
      <c r="H457" s="110" t="s">
        <v>104</v>
      </c>
      <c r="I457" s="111">
        <f t="shared" si="102"/>
        <v>0</v>
      </c>
      <c r="J457" s="111">
        <f t="shared" si="103"/>
        <v>0</v>
      </c>
      <c r="K457" s="111">
        <f t="shared" si="104"/>
        <v>0</v>
      </c>
      <c r="L457" s="111">
        <f t="shared" si="105"/>
        <v>0</v>
      </c>
      <c r="M457" s="111">
        <f t="shared" si="106"/>
        <v>0</v>
      </c>
      <c r="N457" s="111">
        <f t="shared" si="107"/>
        <v>0</v>
      </c>
      <c r="O457" s="111">
        <f t="shared" si="108"/>
        <v>0</v>
      </c>
      <c r="P457" s="111">
        <f t="shared" si="109"/>
        <v>0</v>
      </c>
      <c r="Q457" s="111">
        <f t="shared" si="110"/>
        <v>0</v>
      </c>
      <c r="R457" s="111">
        <f t="shared" si="111"/>
        <v>0</v>
      </c>
      <c r="S457" s="111">
        <f t="shared" si="101"/>
        <v>0</v>
      </c>
      <c r="T457" s="111">
        <f t="shared" si="112"/>
        <v>0</v>
      </c>
      <c r="U457" s="111">
        <v>3</v>
      </c>
      <c r="V457" s="115"/>
      <c r="W457" s="125"/>
    </row>
    <row r="458" spans="1:23" s="12" customFormat="1" ht="75" customHeight="1" x14ac:dyDescent="0.2">
      <c r="A458" s="106"/>
      <c r="B458" s="114"/>
      <c r="C458" s="107" t="s">
        <v>103</v>
      </c>
      <c r="D458" s="108" t="s">
        <v>155</v>
      </c>
      <c r="E458" s="109"/>
      <c r="F458" s="110" t="s">
        <v>104</v>
      </c>
      <c r="G458" s="110" t="s">
        <v>104</v>
      </c>
      <c r="H458" s="110" t="s">
        <v>104</v>
      </c>
      <c r="I458" s="111">
        <f t="shared" si="102"/>
        <v>0</v>
      </c>
      <c r="J458" s="111">
        <f t="shared" si="103"/>
        <v>0</v>
      </c>
      <c r="K458" s="111">
        <f t="shared" si="104"/>
        <v>0</v>
      </c>
      <c r="L458" s="111">
        <f t="shared" si="105"/>
        <v>0</v>
      </c>
      <c r="M458" s="111">
        <f t="shared" si="106"/>
        <v>0</v>
      </c>
      <c r="N458" s="111">
        <f t="shared" si="107"/>
        <v>0</v>
      </c>
      <c r="O458" s="111">
        <f t="shared" si="108"/>
        <v>0</v>
      </c>
      <c r="P458" s="111">
        <f t="shared" si="109"/>
        <v>0</v>
      </c>
      <c r="Q458" s="111">
        <f t="shared" si="110"/>
        <v>0</v>
      </c>
      <c r="R458" s="111">
        <f t="shared" si="111"/>
        <v>0</v>
      </c>
      <c r="S458" s="111">
        <f t="shared" si="101"/>
        <v>0</v>
      </c>
      <c r="T458" s="111">
        <f t="shared" si="112"/>
        <v>0</v>
      </c>
      <c r="U458" s="111">
        <v>3</v>
      </c>
      <c r="V458" s="115"/>
      <c r="W458" s="125"/>
    </row>
    <row r="459" spans="1:23" s="12" customFormat="1" ht="75" customHeight="1" x14ac:dyDescent="0.2">
      <c r="A459" s="106"/>
      <c r="B459" s="114"/>
      <c r="C459" s="107" t="s">
        <v>103</v>
      </c>
      <c r="D459" s="108" t="s">
        <v>155</v>
      </c>
      <c r="E459" s="109"/>
      <c r="F459" s="110" t="s">
        <v>104</v>
      </c>
      <c r="G459" s="110" t="s">
        <v>104</v>
      </c>
      <c r="H459" s="110" t="s">
        <v>104</v>
      </c>
      <c r="I459" s="111">
        <f t="shared" si="102"/>
        <v>0</v>
      </c>
      <c r="J459" s="111">
        <f t="shared" si="103"/>
        <v>0</v>
      </c>
      <c r="K459" s="111">
        <f t="shared" si="104"/>
        <v>0</v>
      </c>
      <c r="L459" s="111">
        <f t="shared" si="105"/>
        <v>0</v>
      </c>
      <c r="M459" s="111">
        <f t="shared" si="106"/>
        <v>0</v>
      </c>
      <c r="N459" s="111">
        <f t="shared" si="107"/>
        <v>0</v>
      </c>
      <c r="O459" s="111">
        <f t="shared" si="108"/>
        <v>0</v>
      </c>
      <c r="P459" s="111">
        <f t="shared" si="109"/>
        <v>0</v>
      </c>
      <c r="Q459" s="111">
        <f t="shared" si="110"/>
        <v>0</v>
      </c>
      <c r="R459" s="111">
        <f t="shared" si="111"/>
        <v>0</v>
      </c>
      <c r="S459" s="111">
        <f t="shared" si="101"/>
        <v>0</v>
      </c>
      <c r="T459" s="111">
        <f t="shared" si="112"/>
        <v>0</v>
      </c>
      <c r="U459" s="111">
        <v>3</v>
      </c>
      <c r="V459" s="115"/>
      <c r="W459" s="125"/>
    </row>
    <row r="460" spans="1:23" s="12" customFormat="1" ht="75" customHeight="1" x14ac:dyDescent="0.2">
      <c r="A460" s="106"/>
      <c r="B460" s="114"/>
      <c r="C460" s="107" t="s">
        <v>103</v>
      </c>
      <c r="D460" s="108" t="s">
        <v>155</v>
      </c>
      <c r="E460" s="109"/>
      <c r="F460" s="110" t="s">
        <v>104</v>
      </c>
      <c r="G460" s="110" t="s">
        <v>104</v>
      </c>
      <c r="H460" s="110" t="s">
        <v>104</v>
      </c>
      <c r="I460" s="111">
        <f t="shared" si="102"/>
        <v>0</v>
      </c>
      <c r="J460" s="111">
        <f t="shared" si="103"/>
        <v>0</v>
      </c>
      <c r="K460" s="111">
        <f t="shared" si="104"/>
        <v>0</v>
      </c>
      <c r="L460" s="111">
        <f t="shared" si="105"/>
        <v>0</v>
      </c>
      <c r="M460" s="111">
        <f t="shared" si="106"/>
        <v>0</v>
      </c>
      <c r="N460" s="111">
        <f t="shared" si="107"/>
        <v>0</v>
      </c>
      <c r="O460" s="111">
        <f t="shared" si="108"/>
        <v>0</v>
      </c>
      <c r="P460" s="111">
        <f t="shared" si="109"/>
        <v>0</v>
      </c>
      <c r="Q460" s="111">
        <f t="shared" si="110"/>
        <v>0</v>
      </c>
      <c r="R460" s="111">
        <f t="shared" si="111"/>
        <v>0</v>
      </c>
      <c r="S460" s="111">
        <f t="shared" si="101"/>
        <v>0</v>
      </c>
      <c r="T460" s="111">
        <f t="shared" si="112"/>
        <v>0</v>
      </c>
      <c r="U460" s="111">
        <v>3</v>
      </c>
      <c r="V460" s="115"/>
      <c r="W460" s="125"/>
    </row>
    <row r="461" spans="1:23" s="12" customFormat="1" ht="75" customHeight="1" x14ac:dyDescent="0.2">
      <c r="A461" s="106"/>
      <c r="B461" s="114"/>
      <c r="C461" s="107" t="s">
        <v>103</v>
      </c>
      <c r="D461" s="108" t="s">
        <v>155</v>
      </c>
      <c r="E461" s="109"/>
      <c r="F461" s="110" t="s">
        <v>104</v>
      </c>
      <c r="G461" s="110" t="s">
        <v>104</v>
      </c>
      <c r="H461" s="110" t="s">
        <v>104</v>
      </c>
      <c r="I461" s="111">
        <f t="shared" si="102"/>
        <v>0</v>
      </c>
      <c r="J461" s="111">
        <f t="shared" si="103"/>
        <v>0</v>
      </c>
      <c r="K461" s="111">
        <f t="shared" si="104"/>
        <v>0</v>
      </c>
      <c r="L461" s="111">
        <f t="shared" si="105"/>
        <v>0</v>
      </c>
      <c r="M461" s="111">
        <f t="shared" si="106"/>
        <v>0</v>
      </c>
      <c r="N461" s="111">
        <f t="shared" si="107"/>
        <v>0</v>
      </c>
      <c r="O461" s="111">
        <f t="shared" si="108"/>
        <v>0</v>
      </c>
      <c r="P461" s="111">
        <f t="shared" si="109"/>
        <v>0</v>
      </c>
      <c r="Q461" s="111">
        <f t="shared" si="110"/>
        <v>0</v>
      </c>
      <c r="R461" s="111">
        <f t="shared" si="111"/>
        <v>0</v>
      </c>
      <c r="S461" s="111">
        <f t="shared" si="101"/>
        <v>0</v>
      </c>
      <c r="T461" s="111">
        <f t="shared" si="112"/>
        <v>0</v>
      </c>
      <c r="U461" s="111">
        <v>3</v>
      </c>
      <c r="V461" s="115"/>
      <c r="W461" s="125"/>
    </row>
    <row r="462" spans="1:23" s="12" customFormat="1" ht="75" customHeight="1" x14ac:dyDescent="0.2">
      <c r="A462" s="106"/>
      <c r="B462" s="114"/>
      <c r="C462" s="107" t="s">
        <v>103</v>
      </c>
      <c r="D462" s="108" t="s">
        <v>155</v>
      </c>
      <c r="E462" s="109"/>
      <c r="F462" s="110" t="s">
        <v>104</v>
      </c>
      <c r="G462" s="110" t="s">
        <v>104</v>
      </c>
      <c r="H462" s="110" t="s">
        <v>104</v>
      </c>
      <c r="I462" s="111">
        <f t="shared" si="102"/>
        <v>0</v>
      </c>
      <c r="J462" s="111">
        <f t="shared" si="103"/>
        <v>0</v>
      </c>
      <c r="K462" s="111">
        <f t="shared" si="104"/>
        <v>0</v>
      </c>
      <c r="L462" s="111">
        <f t="shared" si="105"/>
        <v>0</v>
      </c>
      <c r="M462" s="111">
        <f t="shared" si="106"/>
        <v>0</v>
      </c>
      <c r="N462" s="111">
        <f t="shared" si="107"/>
        <v>0</v>
      </c>
      <c r="O462" s="111">
        <f t="shared" si="108"/>
        <v>0</v>
      </c>
      <c r="P462" s="111">
        <f t="shared" si="109"/>
        <v>0</v>
      </c>
      <c r="Q462" s="111">
        <f t="shared" si="110"/>
        <v>0</v>
      </c>
      <c r="R462" s="111">
        <f t="shared" si="111"/>
        <v>0</v>
      </c>
      <c r="S462" s="111">
        <f t="shared" si="101"/>
        <v>0</v>
      </c>
      <c r="T462" s="111">
        <f t="shared" si="112"/>
        <v>0</v>
      </c>
      <c r="U462" s="111">
        <v>3</v>
      </c>
      <c r="V462" s="115"/>
      <c r="W462" s="125"/>
    </row>
    <row r="463" spans="1:23" s="12" customFormat="1" ht="75" customHeight="1" x14ac:dyDescent="0.2">
      <c r="A463" s="106"/>
      <c r="B463" s="114"/>
      <c r="C463" s="107" t="s">
        <v>103</v>
      </c>
      <c r="D463" s="108" t="s">
        <v>155</v>
      </c>
      <c r="E463" s="109"/>
      <c r="F463" s="110" t="s">
        <v>104</v>
      </c>
      <c r="G463" s="110" t="s">
        <v>104</v>
      </c>
      <c r="H463" s="110" t="s">
        <v>104</v>
      </c>
      <c r="I463" s="111">
        <f t="shared" si="102"/>
        <v>0</v>
      </c>
      <c r="J463" s="111">
        <f t="shared" si="103"/>
        <v>0</v>
      </c>
      <c r="K463" s="111">
        <f t="shared" si="104"/>
        <v>0</v>
      </c>
      <c r="L463" s="111">
        <f t="shared" si="105"/>
        <v>0</v>
      </c>
      <c r="M463" s="111">
        <f t="shared" si="106"/>
        <v>0</v>
      </c>
      <c r="N463" s="111">
        <f t="shared" si="107"/>
        <v>0</v>
      </c>
      <c r="O463" s="111">
        <f t="shared" si="108"/>
        <v>0</v>
      </c>
      <c r="P463" s="111">
        <f t="shared" si="109"/>
        <v>0</v>
      </c>
      <c r="Q463" s="111">
        <f t="shared" si="110"/>
        <v>0</v>
      </c>
      <c r="R463" s="111">
        <f t="shared" si="111"/>
        <v>0</v>
      </c>
      <c r="S463" s="111">
        <f t="shared" si="101"/>
        <v>0</v>
      </c>
      <c r="T463" s="111">
        <f t="shared" si="112"/>
        <v>0</v>
      </c>
      <c r="U463" s="111">
        <v>3</v>
      </c>
      <c r="V463" s="115"/>
      <c r="W463" s="125"/>
    </row>
    <row r="464" spans="1:23" s="12" customFormat="1" ht="75" customHeight="1" x14ac:dyDescent="0.2">
      <c r="A464" s="106"/>
      <c r="B464" s="114"/>
      <c r="C464" s="107" t="s">
        <v>103</v>
      </c>
      <c r="D464" s="108" t="s">
        <v>155</v>
      </c>
      <c r="E464" s="109"/>
      <c r="F464" s="110" t="s">
        <v>104</v>
      </c>
      <c r="G464" s="110" t="s">
        <v>104</v>
      </c>
      <c r="H464" s="110" t="s">
        <v>104</v>
      </c>
      <c r="I464" s="111">
        <f t="shared" si="102"/>
        <v>0</v>
      </c>
      <c r="J464" s="111">
        <f t="shared" si="103"/>
        <v>0</v>
      </c>
      <c r="K464" s="111">
        <f t="shared" si="104"/>
        <v>0</v>
      </c>
      <c r="L464" s="111">
        <f t="shared" si="105"/>
        <v>0</v>
      </c>
      <c r="M464" s="111">
        <f t="shared" si="106"/>
        <v>0</v>
      </c>
      <c r="N464" s="111">
        <f t="shared" si="107"/>
        <v>0</v>
      </c>
      <c r="O464" s="111">
        <f t="shared" si="108"/>
        <v>0</v>
      </c>
      <c r="P464" s="111">
        <f t="shared" si="109"/>
        <v>0</v>
      </c>
      <c r="Q464" s="111">
        <f t="shared" si="110"/>
        <v>0</v>
      </c>
      <c r="R464" s="111">
        <f t="shared" si="111"/>
        <v>0</v>
      </c>
      <c r="S464" s="111">
        <f t="shared" si="101"/>
        <v>0</v>
      </c>
      <c r="T464" s="111">
        <f t="shared" si="112"/>
        <v>0</v>
      </c>
      <c r="U464" s="111">
        <v>3</v>
      </c>
      <c r="V464" s="115"/>
      <c r="W464" s="125"/>
    </row>
    <row r="465" spans="1:23" s="12" customFormat="1" ht="75" customHeight="1" x14ac:dyDescent="0.2">
      <c r="A465" s="106"/>
      <c r="B465" s="114"/>
      <c r="C465" s="107" t="s">
        <v>103</v>
      </c>
      <c r="D465" s="108" t="s">
        <v>155</v>
      </c>
      <c r="E465" s="109"/>
      <c r="F465" s="110" t="s">
        <v>104</v>
      </c>
      <c r="G465" s="110" t="s">
        <v>104</v>
      </c>
      <c r="H465" s="110" t="s">
        <v>104</v>
      </c>
      <c r="I465" s="111">
        <f t="shared" si="102"/>
        <v>0</v>
      </c>
      <c r="J465" s="111">
        <f t="shared" si="103"/>
        <v>0</v>
      </c>
      <c r="K465" s="111">
        <f t="shared" si="104"/>
        <v>0</v>
      </c>
      <c r="L465" s="111">
        <f t="shared" si="105"/>
        <v>0</v>
      </c>
      <c r="M465" s="111">
        <f t="shared" si="106"/>
        <v>0</v>
      </c>
      <c r="N465" s="111">
        <f t="shared" si="107"/>
        <v>0</v>
      </c>
      <c r="O465" s="111">
        <f t="shared" si="108"/>
        <v>0</v>
      </c>
      <c r="P465" s="111">
        <f t="shared" si="109"/>
        <v>0</v>
      </c>
      <c r="Q465" s="111">
        <f t="shared" si="110"/>
        <v>0</v>
      </c>
      <c r="R465" s="111">
        <f t="shared" si="111"/>
        <v>0</v>
      </c>
      <c r="S465" s="111">
        <f t="shared" si="101"/>
        <v>0</v>
      </c>
      <c r="T465" s="111">
        <f t="shared" si="112"/>
        <v>0</v>
      </c>
      <c r="U465" s="111">
        <v>3</v>
      </c>
      <c r="V465" s="115"/>
      <c r="W465" s="125"/>
    </row>
    <row r="466" spans="1:23" s="12" customFormat="1" ht="75" customHeight="1" x14ac:dyDescent="0.2">
      <c r="A466" s="106"/>
      <c r="B466" s="114"/>
      <c r="C466" s="107" t="s">
        <v>103</v>
      </c>
      <c r="D466" s="108" t="s">
        <v>155</v>
      </c>
      <c r="E466" s="109"/>
      <c r="F466" s="110" t="s">
        <v>104</v>
      </c>
      <c r="G466" s="110" t="s">
        <v>104</v>
      </c>
      <c r="H466" s="110" t="s">
        <v>104</v>
      </c>
      <c r="I466" s="111">
        <f t="shared" si="102"/>
        <v>0</v>
      </c>
      <c r="J466" s="111">
        <f t="shared" si="103"/>
        <v>0</v>
      </c>
      <c r="K466" s="111">
        <f t="shared" si="104"/>
        <v>0</v>
      </c>
      <c r="L466" s="111">
        <f t="shared" si="105"/>
        <v>0</v>
      </c>
      <c r="M466" s="111">
        <f t="shared" si="106"/>
        <v>0</v>
      </c>
      <c r="N466" s="111">
        <f t="shared" si="107"/>
        <v>0</v>
      </c>
      <c r="O466" s="111">
        <f t="shared" si="108"/>
        <v>0</v>
      </c>
      <c r="P466" s="111">
        <f t="shared" si="109"/>
        <v>0</v>
      </c>
      <c r="Q466" s="111">
        <f t="shared" si="110"/>
        <v>0</v>
      </c>
      <c r="R466" s="111">
        <f t="shared" si="111"/>
        <v>0</v>
      </c>
      <c r="S466" s="111">
        <f t="shared" si="101"/>
        <v>0</v>
      </c>
      <c r="T466" s="111">
        <f t="shared" si="112"/>
        <v>0</v>
      </c>
      <c r="U466" s="111">
        <v>3</v>
      </c>
      <c r="V466" s="115"/>
      <c r="W466" s="125"/>
    </row>
    <row r="467" spans="1:23" s="12" customFormat="1" ht="75" customHeight="1" x14ac:dyDescent="0.2">
      <c r="A467" s="106"/>
      <c r="B467" s="114"/>
      <c r="C467" s="107" t="s">
        <v>103</v>
      </c>
      <c r="D467" s="108" t="s">
        <v>155</v>
      </c>
      <c r="E467" s="109"/>
      <c r="F467" s="110" t="s">
        <v>104</v>
      </c>
      <c r="G467" s="110" t="s">
        <v>104</v>
      </c>
      <c r="H467" s="110" t="s">
        <v>104</v>
      </c>
      <c r="I467" s="111">
        <f t="shared" si="102"/>
        <v>0</v>
      </c>
      <c r="J467" s="111">
        <f t="shared" si="103"/>
        <v>0</v>
      </c>
      <c r="K467" s="111">
        <f t="shared" si="104"/>
        <v>0</v>
      </c>
      <c r="L467" s="111">
        <f t="shared" si="105"/>
        <v>0</v>
      </c>
      <c r="M467" s="111">
        <f t="shared" si="106"/>
        <v>0</v>
      </c>
      <c r="N467" s="111">
        <f t="shared" si="107"/>
        <v>0</v>
      </c>
      <c r="O467" s="111">
        <f t="shared" si="108"/>
        <v>0</v>
      </c>
      <c r="P467" s="111">
        <f t="shared" si="109"/>
        <v>0</v>
      </c>
      <c r="Q467" s="111">
        <f t="shared" si="110"/>
        <v>0</v>
      </c>
      <c r="R467" s="111">
        <f t="shared" si="111"/>
        <v>0</v>
      </c>
      <c r="S467" s="111">
        <f t="shared" si="101"/>
        <v>0</v>
      </c>
      <c r="T467" s="111">
        <f t="shared" si="112"/>
        <v>0</v>
      </c>
      <c r="U467" s="111">
        <v>3</v>
      </c>
      <c r="V467" s="115"/>
      <c r="W467" s="125"/>
    </row>
    <row r="468" spans="1:23" s="12" customFormat="1" ht="75" customHeight="1" x14ac:dyDescent="0.2">
      <c r="A468" s="106"/>
      <c r="B468" s="114"/>
      <c r="C468" s="107" t="s">
        <v>103</v>
      </c>
      <c r="D468" s="108" t="s">
        <v>155</v>
      </c>
      <c r="E468" s="109"/>
      <c r="F468" s="110" t="s">
        <v>104</v>
      </c>
      <c r="G468" s="110" t="s">
        <v>104</v>
      </c>
      <c r="H468" s="110" t="s">
        <v>104</v>
      </c>
      <c r="I468" s="111">
        <f t="shared" si="102"/>
        <v>0</v>
      </c>
      <c r="J468" s="111">
        <f t="shared" si="103"/>
        <v>0</v>
      </c>
      <c r="K468" s="111">
        <f t="shared" si="104"/>
        <v>0</v>
      </c>
      <c r="L468" s="111">
        <f t="shared" si="105"/>
        <v>0</v>
      </c>
      <c r="M468" s="111">
        <f t="shared" si="106"/>
        <v>0</v>
      </c>
      <c r="N468" s="111">
        <f t="shared" si="107"/>
        <v>0</v>
      </c>
      <c r="O468" s="111">
        <f t="shared" si="108"/>
        <v>0</v>
      </c>
      <c r="P468" s="111">
        <f t="shared" si="109"/>
        <v>0</v>
      </c>
      <c r="Q468" s="111">
        <f t="shared" si="110"/>
        <v>0</v>
      </c>
      <c r="R468" s="111">
        <f t="shared" si="111"/>
        <v>0</v>
      </c>
      <c r="S468" s="111">
        <f t="shared" si="101"/>
        <v>0</v>
      </c>
      <c r="T468" s="111">
        <f t="shared" si="112"/>
        <v>0</v>
      </c>
      <c r="U468" s="111">
        <v>3</v>
      </c>
      <c r="V468" s="115"/>
      <c r="W468" s="125"/>
    </row>
    <row r="469" spans="1:23" s="12" customFormat="1" ht="75" customHeight="1" x14ac:dyDescent="0.2">
      <c r="A469" s="106"/>
      <c r="B469" s="114"/>
      <c r="C469" s="107" t="s">
        <v>103</v>
      </c>
      <c r="D469" s="108" t="s">
        <v>155</v>
      </c>
      <c r="E469" s="109"/>
      <c r="F469" s="110" t="s">
        <v>104</v>
      </c>
      <c r="G469" s="110" t="s">
        <v>104</v>
      </c>
      <c r="H469" s="110" t="s">
        <v>104</v>
      </c>
      <c r="I469" s="111">
        <f t="shared" si="102"/>
        <v>0</v>
      </c>
      <c r="J469" s="111">
        <f t="shared" si="103"/>
        <v>0</v>
      </c>
      <c r="K469" s="111">
        <f t="shared" si="104"/>
        <v>0</v>
      </c>
      <c r="L469" s="111">
        <f t="shared" si="105"/>
        <v>0</v>
      </c>
      <c r="M469" s="111">
        <f t="shared" si="106"/>
        <v>0</v>
      </c>
      <c r="N469" s="111">
        <f t="shared" si="107"/>
        <v>0</v>
      </c>
      <c r="O469" s="111">
        <f t="shared" si="108"/>
        <v>0</v>
      </c>
      <c r="P469" s="111">
        <f t="shared" si="109"/>
        <v>0</v>
      </c>
      <c r="Q469" s="111">
        <f t="shared" si="110"/>
        <v>0</v>
      </c>
      <c r="R469" s="111">
        <f t="shared" si="111"/>
        <v>0</v>
      </c>
      <c r="S469" s="111">
        <f t="shared" si="101"/>
        <v>0</v>
      </c>
      <c r="T469" s="111">
        <f t="shared" si="112"/>
        <v>0</v>
      </c>
      <c r="U469" s="111">
        <v>3</v>
      </c>
      <c r="V469" s="115"/>
      <c r="W469" s="125"/>
    </row>
    <row r="470" spans="1:23" s="12" customFormat="1" ht="75" customHeight="1" x14ac:dyDescent="0.2">
      <c r="A470" s="106"/>
      <c r="B470" s="114"/>
      <c r="C470" s="107" t="s">
        <v>103</v>
      </c>
      <c r="D470" s="108" t="s">
        <v>155</v>
      </c>
      <c r="E470" s="109"/>
      <c r="F470" s="110" t="s">
        <v>104</v>
      </c>
      <c r="G470" s="110" t="s">
        <v>104</v>
      </c>
      <c r="H470" s="110" t="s">
        <v>104</v>
      </c>
      <c r="I470" s="111">
        <f t="shared" si="102"/>
        <v>0</v>
      </c>
      <c r="J470" s="111">
        <f t="shared" si="103"/>
        <v>0</v>
      </c>
      <c r="K470" s="111">
        <f t="shared" si="104"/>
        <v>0</v>
      </c>
      <c r="L470" s="111">
        <f t="shared" si="105"/>
        <v>0</v>
      </c>
      <c r="M470" s="111">
        <f t="shared" si="106"/>
        <v>0</v>
      </c>
      <c r="N470" s="111">
        <f t="shared" si="107"/>
        <v>0</v>
      </c>
      <c r="O470" s="111">
        <f t="shared" si="108"/>
        <v>0</v>
      </c>
      <c r="P470" s="111">
        <f t="shared" si="109"/>
        <v>0</v>
      </c>
      <c r="Q470" s="111">
        <f t="shared" si="110"/>
        <v>0</v>
      </c>
      <c r="R470" s="111">
        <f t="shared" si="111"/>
        <v>0</v>
      </c>
      <c r="S470" s="111">
        <f t="shared" si="101"/>
        <v>0</v>
      </c>
      <c r="T470" s="111">
        <f t="shared" si="112"/>
        <v>0</v>
      </c>
      <c r="U470" s="111">
        <v>3</v>
      </c>
      <c r="V470" s="115"/>
      <c r="W470" s="125"/>
    </row>
    <row r="471" spans="1:23" s="12" customFormat="1" ht="75" customHeight="1" x14ac:dyDescent="0.2">
      <c r="A471" s="106"/>
      <c r="B471" s="114"/>
      <c r="C471" s="107" t="s">
        <v>103</v>
      </c>
      <c r="D471" s="108" t="s">
        <v>155</v>
      </c>
      <c r="E471" s="109"/>
      <c r="F471" s="110" t="s">
        <v>104</v>
      </c>
      <c r="G471" s="110" t="s">
        <v>104</v>
      </c>
      <c r="H471" s="110" t="s">
        <v>104</v>
      </c>
      <c r="I471" s="111">
        <f t="shared" si="102"/>
        <v>0</v>
      </c>
      <c r="J471" s="111">
        <f t="shared" si="103"/>
        <v>0</v>
      </c>
      <c r="K471" s="111">
        <f t="shared" si="104"/>
        <v>0</v>
      </c>
      <c r="L471" s="111">
        <f t="shared" si="105"/>
        <v>0</v>
      </c>
      <c r="M471" s="111">
        <f t="shared" si="106"/>
        <v>0</v>
      </c>
      <c r="N471" s="111">
        <f t="shared" si="107"/>
        <v>0</v>
      </c>
      <c r="O471" s="111">
        <f t="shared" si="108"/>
        <v>0</v>
      </c>
      <c r="P471" s="111">
        <f t="shared" si="109"/>
        <v>0</v>
      </c>
      <c r="Q471" s="111">
        <f t="shared" si="110"/>
        <v>0</v>
      </c>
      <c r="R471" s="111">
        <f t="shared" si="111"/>
        <v>0</v>
      </c>
      <c r="S471" s="111">
        <f t="shared" si="101"/>
        <v>0</v>
      </c>
      <c r="T471" s="111">
        <f t="shared" si="112"/>
        <v>0</v>
      </c>
      <c r="U471" s="111">
        <v>3</v>
      </c>
      <c r="V471" s="115"/>
      <c r="W471" s="125"/>
    </row>
    <row r="472" spans="1:23" s="12" customFormat="1" ht="75" customHeight="1" x14ac:dyDescent="0.2">
      <c r="A472" s="106"/>
      <c r="B472" s="114"/>
      <c r="C472" s="107" t="s">
        <v>103</v>
      </c>
      <c r="D472" s="108" t="s">
        <v>155</v>
      </c>
      <c r="E472" s="109"/>
      <c r="F472" s="110" t="s">
        <v>104</v>
      </c>
      <c r="G472" s="110" t="s">
        <v>104</v>
      </c>
      <c r="H472" s="110" t="s">
        <v>104</v>
      </c>
      <c r="I472" s="111">
        <f t="shared" si="102"/>
        <v>0</v>
      </c>
      <c r="J472" s="111">
        <f t="shared" si="103"/>
        <v>0</v>
      </c>
      <c r="K472" s="111">
        <f t="shared" si="104"/>
        <v>0</v>
      </c>
      <c r="L472" s="111">
        <f t="shared" si="105"/>
        <v>0</v>
      </c>
      <c r="M472" s="111">
        <f t="shared" si="106"/>
        <v>0</v>
      </c>
      <c r="N472" s="111">
        <f t="shared" si="107"/>
        <v>0</v>
      </c>
      <c r="O472" s="111">
        <f t="shared" si="108"/>
        <v>0</v>
      </c>
      <c r="P472" s="111">
        <f t="shared" si="109"/>
        <v>0</v>
      </c>
      <c r="Q472" s="111">
        <f t="shared" si="110"/>
        <v>0</v>
      </c>
      <c r="R472" s="111">
        <f t="shared" si="111"/>
        <v>0</v>
      </c>
      <c r="S472" s="111">
        <f t="shared" si="101"/>
        <v>0</v>
      </c>
      <c r="T472" s="111">
        <f t="shared" si="112"/>
        <v>0</v>
      </c>
      <c r="U472" s="111">
        <v>3</v>
      </c>
      <c r="V472" s="115"/>
      <c r="W472" s="125"/>
    </row>
    <row r="473" spans="1:23" s="12" customFormat="1" ht="75" customHeight="1" x14ac:dyDescent="0.2">
      <c r="A473" s="106"/>
      <c r="B473" s="114"/>
      <c r="C473" s="107" t="s">
        <v>103</v>
      </c>
      <c r="D473" s="108" t="s">
        <v>155</v>
      </c>
      <c r="E473" s="109"/>
      <c r="F473" s="110" t="s">
        <v>104</v>
      </c>
      <c r="G473" s="110" t="s">
        <v>104</v>
      </c>
      <c r="H473" s="110" t="s">
        <v>104</v>
      </c>
      <c r="I473" s="111">
        <f t="shared" si="102"/>
        <v>0</v>
      </c>
      <c r="J473" s="111">
        <f t="shared" si="103"/>
        <v>0</v>
      </c>
      <c r="K473" s="111">
        <f t="shared" si="104"/>
        <v>0</v>
      </c>
      <c r="L473" s="111">
        <f t="shared" si="105"/>
        <v>0</v>
      </c>
      <c r="M473" s="111">
        <f t="shared" si="106"/>
        <v>0</v>
      </c>
      <c r="N473" s="111">
        <f t="shared" si="107"/>
        <v>0</v>
      </c>
      <c r="O473" s="111">
        <f t="shared" si="108"/>
        <v>0</v>
      </c>
      <c r="P473" s="111">
        <f t="shared" si="109"/>
        <v>0</v>
      </c>
      <c r="Q473" s="111">
        <f t="shared" si="110"/>
        <v>0</v>
      </c>
      <c r="R473" s="111">
        <f t="shared" si="111"/>
        <v>0</v>
      </c>
      <c r="S473" s="111">
        <f t="shared" si="101"/>
        <v>0</v>
      </c>
      <c r="T473" s="111">
        <f t="shared" si="112"/>
        <v>0</v>
      </c>
      <c r="U473" s="111">
        <v>3</v>
      </c>
      <c r="V473" s="115"/>
      <c r="W473" s="125"/>
    </row>
    <row r="474" spans="1:23" s="12" customFormat="1" ht="75" customHeight="1" x14ac:dyDescent="0.2">
      <c r="A474" s="106"/>
      <c r="B474" s="114"/>
      <c r="C474" s="107" t="s">
        <v>103</v>
      </c>
      <c r="D474" s="108" t="s">
        <v>155</v>
      </c>
      <c r="E474" s="109"/>
      <c r="F474" s="110" t="s">
        <v>104</v>
      </c>
      <c r="G474" s="110" t="s">
        <v>104</v>
      </c>
      <c r="H474" s="110" t="s">
        <v>104</v>
      </c>
      <c r="I474" s="111">
        <f t="shared" si="102"/>
        <v>0</v>
      </c>
      <c r="J474" s="111">
        <f t="shared" si="103"/>
        <v>0</v>
      </c>
      <c r="K474" s="111">
        <f t="shared" si="104"/>
        <v>0</v>
      </c>
      <c r="L474" s="111">
        <f t="shared" si="105"/>
        <v>0</v>
      </c>
      <c r="M474" s="111">
        <f t="shared" si="106"/>
        <v>0</v>
      </c>
      <c r="N474" s="111">
        <f t="shared" si="107"/>
        <v>0</v>
      </c>
      <c r="O474" s="111">
        <f t="shared" si="108"/>
        <v>0</v>
      </c>
      <c r="P474" s="111">
        <f t="shared" si="109"/>
        <v>0</v>
      </c>
      <c r="Q474" s="111">
        <f t="shared" si="110"/>
        <v>0</v>
      </c>
      <c r="R474" s="111">
        <f t="shared" si="111"/>
        <v>0</v>
      </c>
      <c r="S474" s="111">
        <f t="shared" si="101"/>
        <v>0</v>
      </c>
      <c r="T474" s="111">
        <f t="shared" si="112"/>
        <v>0</v>
      </c>
      <c r="U474" s="111">
        <v>3</v>
      </c>
      <c r="V474" s="115"/>
      <c r="W474" s="125"/>
    </row>
    <row r="475" spans="1:23" s="12" customFormat="1" ht="75" customHeight="1" x14ac:dyDescent="0.2">
      <c r="A475" s="106"/>
      <c r="B475" s="114"/>
      <c r="C475" s="107" t="s">
        <v>103</v>
      </c>
      <c r="D475" s="108" t="s">
        <v>155</v>
      </c>
      <c r="E475" s="109"/>
      <c r="F475" s="110" t="s">
        <v>104</v>
      </c>
      <c r="G475" s="110" t="s">
        <v>104</v>
      </c>
      <c r="H475" s="110" t="s">
        <v>104</v>
      </c>
      <c r="I475" s="111">
        <f t="shared" si="102"/>
        <v>0</v>
      </c>
      <c r="J475" s="111">
        <f t="shared" si="103"/>
        <v>0</v>
      </c>
      <c r="K475" s="111">
        <f t="shared" si="104"/>
        <v>0</v>
      </c>
      <c r="L475" s="111">
        <f t="shared" si="105"/>
        <v>0</v>
      </c>
      <c r="M475" s="111">
        <f t="shared" si="106"/>
        <v>0</v>
      </c>
      <c r="N475" s="111">
        <f t="shared" si="107"/>
        <v>0</v>
      </c>
      <c r="O475" s="111">
        <f t="shared" si="108"/>
        <v>0</v>
      </c>
      <c r="P475" s="111">
        <f t="shared" si="109"/>
        <v>0</v>
      </c>
      <c r="Q475" s="111">
        <f t="shared" si="110"/>
        <v>0</v>
      </c>
      <c r="R475" s="111">
        <f t="shared" si="111"/>
        <v>0</v>
      </c>
      <c r="S475" s="111">
        <f t="shared" si="101"/>
        <v>0</v>
      </c>
      <c r="T475" s="111">
        <f t="shared" si="112"/>
        <v>0</v>
      </c>
      <c r="U475" s="111">
        <v>3</v>
      </c>
      <c r="V475" s="115"/>
      <c r="W475" s="125"/>
    </row>
    <row r="476" spans="1:23" s="12" customFormat="1" ht="75" customHeight="1" x14ac:dyDescent="0.2">
      <c r="A476" s="106"/>
      <c r="B476" s="114"/>
      <c r="C476" s="107" t="s">
        <v>103</v>
      </c>
      <c r="D476" s="108" t="s">
        <v>155</v>
      </c>
      <c r="E476" s="109"/>
      <c r="F476" s="110" t="s">
        <v>104</v>
      </c>
      <c r="G476" s="110" t="s">
        <v>104</v>
      </c>
      <c r="H476" s="110" t="s">
        <v>104</v>
      </c>
      <c r="I476" s="111">
        <f t="shared" si="102"/>
        <v>0</v>
      </c>
      <c r="J476" s="111">
        <f t="shared" si="103"/>
        <v>0</v>
      </c>
      <c r="K476" s="111">
        <f t="shared" si="104"/>
        <v>0</v>
      </c>
      <c r="L476" s="111">
        <f t="shared" si="105"/>
        <v>0</v>
      </c>
      <c r="M476" s="111">
        <f t="shared" si="106"/>
        <v>0</v>
      </c>
      <c r="N476" s="111">
        <f t="shared" si="107"/>
        <v>0</v>
      </c>
      <c r="O476" s="111">
        <f t="shared" si="108"/>
        <v>0</v>
      </c>
      <c r="P476" s="111">
        <f t="shared" si="109"/>
        <v>0</v>
      </c>
      <c r="Q476" s="111">
        <f t="shared" si="110"/>
        <v>0</v>
      </c>
      <c r="R476" s="111">
        <f t="shared" si="111"/>
        <v>0</v>
      </c>
      <c r="S476" s="111">
        <f t="shared" si="101"/>
        <v>0</v>
      </c>
      <c r="T476" s="111">
        <f t="shared" si="112"/>
        <v>0</v>
      </c>
      <c r="U476" s="111">
        <v>3</v>
      </c>
      <c r="V476" s="115"/>
      <c r="W476" s="125"/>
    </row>
    <row r="477" spans="1:23" s="12" customFormat="1" ht="75" customHeight="1" x14ac:dyDescent="0.2">
      <c r="A477" s="106"/>
      <c r="B477" s="114"/>
      <c r="C477" s="107" t="s">
        <v>103</v>
      </c>
      <c r="D477" s="108" t="s">
        <v>155</v>
      </c>
      <c r="E477" s="109"/>
      <c r="F477" s="110" t="s">
        <v>104</v>
      </c>
      <c r="G477" s="110" t="s">
        <v>104</v>
      </c>
      <c r="H477" s="110" t="s">
        <v>104</v>
      </c>
      <c r="I477" s="111">
        <f t="shared" si="102"/>
        <v>0</v>
      </c>
      <c r="J477" s="111">
        <f t="shared" si="103"/>
        <v>0</v>
      </c>
      <c r="K477" s="111">
        <f t="shared" si="104"/>
        <v>0</v>
      </c>
      <c r="L477" s="111">
        <f t="shared" si="105"/>
        <v>0</v>
      </c>
      <c r="M477" s="111">
        <f t="shared" si="106"/>
        <v>0</v>
      </c>
      <c r="N477" s="111">
        <f t="shared" si="107"/>
        <v>0</v>
      </c>
      <c r="O477" s="111">
        <f t="shared" si="108"/>
        <v>0</v>
      </c>
      <c r="P477" s="111">
        <f t="shared" si="109"/>
        <v>0</v>
      </c>
      <c r="Q477" s="111">
        <f t="shared" si="110"/>
        <v>0</v>
      </c>
      <c r="R477" s="111">
        <f t="shared" si="111"/>
        <v>0</v>
      </c>
      <c r="S477" s="111">
        <f t="shared" si="101"/>
        <v>0</v>
      </c>
      <c r="T477" s="111">
        <f t="shared" si="112"/>
        <v>0</v>
      </c>
      <c r="U477" s="111">
        <v>3</v>
      </c>
      <c r="V477" s="115"/>
      <c r="W477" s="125"/>
    </row>
    <row r="478" spans="1:23" s="12" customFormat="1" ht="75" customHeight="1" x14ac:dyDescent="0.2">
      <c r="A478" s="106"/>
      <c r="B478" s="114"/>
      <c r="C478" s="107" t="s">
        <v>103</v>
      </c>
      <c r="D478" s="108" t="s">
        <v>155</v>
      </c>
      <c r="E478" s="109"/>
      <c r="F478" s="110" t="s">
        <v>104</v>
      </c>
      <c r="G478" s="110" t="s">
        <v>104</v>
      </c>
      <c r="H478" s="110" t="s">
        <v>104</v>
      </c>
      <c r="I478" s="111">
        <f t="shared" si="102"/>
        <v>0</v>
      </c>
      <c r="J478" s="111">
        <f t="shared" si="103"/>
        <v>0</v>
      </c>
      <c r="K478" s="111">
        <f t="shared" si="104"/>
        <v>0</v>
      </c>
      <c r="L478" s="111">
        <f t="shared" si="105"/>
        <v>0</v>
      </c>
      <c r="M478" s="111">
        <f t="shared" si="106"/>
        <v>0</v>
      </c>
      <c r="N478" s="111">
        <f t="shared" si="107"/>
        <v>0</v>
      </c>
      <c r="O478" s="111">
        <f t="shared" si="108"/>
        <v>0</v>
      </c>
      <c r="P478" s="111">
        <f t="shared" si="109"/>
        <v>0</v>
      </c>
      <c r="Q478" s="111">
        <f t="shared" si="110"/>
        <v>0</v>
      </c>
      <c r="R478" s="111">
        <f t="shared" si="111"/>
        <v>0</v>
      </c>
      <c r="S478" s="111">
        <f t="shared" si="101"/>
        <v>0</v>
      </c>
      <c r="T478" s="111">
        <f t="shared" si="112"/>
        <v>0</v>
      </c>
      <c r="U478" s="111">
        <v>3</v>
      </c>
      <c r="V478" s="115"/>
      <c r="W478" s="125"/>
    </row>
    <row r="479" spans="1:23" s="12" customFormat="1" ht="75" customHeight="1" x14ac:dyDescent="0.2">
      <c r="A479" s="106"/>
      <c r="B479" s="114"/>
      <c r="C479" s="107" t="s">
        <v>103</v>
      </c>
      <c r="D479" s="108" t="s">
        <v>155</v>
      </c>
      <c r="E479" s="109"/>
      <c r="F479" s="110" t="s">
        <v>104</v>
      </c>
      <c r="G479" s="110" t="s">
        <v>104</v>
      </c>
      <c r="H479" s="110" t="s">
        <v>104</v>
      </c>
      <c r="I479" s="111">
        <f t="shared" si="102"/>
        <v>0</v>
      </c>
      <c r="J479" s="111">
        <f t="shared" si="103"/>
        <v>0</v>
      </c>
      <c r="K479" s="111">
        <f t="shared" si="104"/>
        <v>0</v>
      </c>
      <c r="L479" s="111">
        <f t="shared" si="105"/>
        <v>0</v>
      </c>
      <c r="M479" s="111">
        <f t="shared" si="106"/>
        <v>0</v>
      </c>
      <c r="N479" s="111">
        <f t="shared" si="107"/>
        <v>0</v>
      </c>
      <c r="O479" s="111">
        <f t="shared" si="108"/>
        <v>0</v>
      </c>
      <c r="P479" s="111">
        <f t="shared" si="109"/>
        <v>0</v>
      </c>
      <c r="Q479" s="111">
        <f t="shared" si="110"/>
        <v>0</v>
      </c>
      <c r="R479" s="111">
        <f t="shared" si="111"/>
        <v>0</v>
      </c>
      <c r="S479" s="111">
        <f t="shared" si="101"/>
        <v>0</v>
      </c>
      <c r="T479" s="111">
        <f t="shared" si="112"/>
        <v>0</v>
      </c>
      <c r="U479" s="111">
        <v>3</v>
      </c>
      <c r="V479" s="115"/>
      <c r="W479" s="125"/>
    </row>
    <row r="480" spans="1:23" s="12" customFormat="1" ht="75" customHeight="1" x14ac:dyDescent="0.2">
      <c r="A480" s="106"/>
      <c r="B480" s="114"/>
      <c r="C480" s="107" t="s">
        <v>103</v>
      </c>
      <c r="D480" s="108" t="s">
        <v>155</v>
      </c>
      <c r="E480" s="109"/>
      <c r="F480" s="110" t="s">
        <v>104</v>
      </c>
      <c r="G480" s="110" t="s">
        <v>104</v>
      </c>
      <c r="H480" s="110" t="s">
        <v>104</v>
      </c>
      <c r="I480" s="111">
        <f t="shared" si="102"/>
        <v>0</v>
      </c>
      <c r="J480" s="111">
        <f t="shared" si="103"/>
        <v>0</v>
      </c>
      <c r="K480" s="111">
        <f t="shared" si="104"/>
        <v>0</v>
      </c>
      <c r="L480" s="111">
        <f t="shared" si="105"/>
        <v>0</v>
      </c>
      <c r="M480" s="111">
        <f t="shared" si="106"/>
        <v>0</v>
      </c>
      <c r="N480" s="111">
        <f t="shared" si="107"/>
        <v>0</v>
      </c>
      <c r="O480" s="111">
        <f t="shared" si="108"/>
        <v>0</v>
      </c>
      <c r="P480" s="111">
        <f t="shared" si="109"/>
        <v>0</v>
      </c>
      <c r="Q480" s="111">
        <f t="shared" si="110"/>
        <v>0</v>
      </c>
      <c r="R480" s="111">
        <f t="shared" si="111"/>
        <v>0</v>
      </c>
      <c r="S480" s="111">
        <f t="shared" si="101"/>
        <v>0</v>
      </c>
      <c r="T480" s="111">
        <f t="shared" si="112"/>
        <v>0</v>
      </c>
      <c r="U480" s="111">
        <v>3</v>
      </c>
      <c r="V480" s="115"/>
      <c r="W480" s="125"/>
    </row>
    <row r="481" spans="1:23" s="12" customFormat="1" ht="75" customHeight="1" x14ac:dyDescent="0.2">
      <c r="A481" s="106"/>
      <c r="B481" s="114"/>
      <c r="C481" s="107" t="s">
        <v>103</v>
      </c>
      <c r="D481" s="108" t="s">
        <v>155</v>
      </c>
      <c r="E481" s="109"/>
      <c r="F481" s="110" t="s">
        <v>104</v>
      </c>
      <c r="G481" s="110" t="s">
        <v>104</v>
      </c>
      <c r="H481" s="110" t="s">
        <v>104</v>
      </c>
      <c r="I481" s="111">
        <f t="shared" si="102"/>
        <v>0</v>
      </c>
      <c r="J481" s="111">
        <f t="shared" si="103"/>
        <v>0</v>
      </c>
      <c r="K481" s="111">
        <f t="shared" si="104"/>
        <v>0</v>
      </c>
      <c r="L481" s="111">
        <f t="shared" si="105"/>
        <v>0</v>
      </c>
      <c r="M481" s="111">
        <f t="shared" si="106"/>
        <v>0</v>
      </c>
      <c r="N481" s="111">
        <f t="shared" si="107"/>
        <v>0</v>
      </c>
      <c r="O481" s="111">
        <f t="shared" si="108"/>
        <v>0</v>
      </c>
      <c r="P481" s="111">
        <f t="shared" si="109"/>
        <v>0</v>
      </c>
      <c r="Q481" s="111">
        <f t="shared" si="110"/>
        <v>0</v>
      </c>
      <c r="R481" s="111">
        <f t="shared" si="111"/>
        <v>0</v>
      </c>
      <c r="S481" s="111">
        <f t="shared" si="101"/>
        <v>0</v>
      </c>
      <c r="T481" s="111">
        <f t="shared" si="112"/>
        <v>0</v>
      </c>
      <c r="U481" s="111">
        <v>3</v>
      </c>
      <c r="V481" s="115"/>
      <c r="W481" s="125"/>
    </row>
    <row r="482" spans="1:23" s="12" customFormat="1" ht="75" customHeight="1" x14ac:dyDescent="0.2">
      <c r="A482" s="106"/>
      <c r="B482" s="114"/>
      <c r="C482" s="107" t="s">
        <v>103</v>
      </c>
      <c r="D482" s="108" t="s">
        <v>155</v>
      </c>
      <c r="E482" s="109"/>
      <c r="F482" s="110" t="s">
        <v>104</v>
      </c>
      <c r="G482" s="110" t="s">
        <v>104</v>
      </c>
      <c r="H482" s="110" t="s">
        <v>104</v>
      </c>
      <c r="I482" s="111">
        <f t="shared" si="102"/>
        <v>0</v>
      </c>
      <c r="J482" s="111">
        <f t="shared" si="103"/>
        <v>0</v>
      </c>
      <c r="K482" s="111">
        <f t="shared" si="104"/>
        <v>0</v>
      </c>
      <c r="L482" s="111">
        <f t="shared" si="105"/>
        <v>0</v>
      </c>
      <c r="M482" s="111">
        <f t="shared" si="106"/>
        <v>0</v>
      </c>
      <c r="N482" s="111">
        <f t="shared" si="107"/>
        <v>0</v>
      </c>
      <c r="O482" s="111">
        <f t="shared" si="108"/>
        <v>0</v>
      </c>
      <c r="P482" s="111">
        <f t="shared" si="109"/>
        <v>0</v>
      </c>
      <c r="Q482" s="111">
        <f t="shared" si="110"/>
        <v>0</v>
      </c>
      <c r="R482" s="111">
        <f t="shared" si="111"/>
        <v>0</v>
      </c>
      <c r="S482" s="111">
        <f t="shared" si="101"/>
        <v>0</v>
      </c>
      <c r="T482" s="111">
        <f t="shared" si="112"/>
        <v>0</v>
      </c>
      <c r="U482" s="111">
        <v>3</v>
      </c>
      <c r="V482" s="115"/>
      <c r="W482" s="125"/>
    </row>
    <row r="483" spans="1:23" s="12" customFormat="1" ht="75" customHeight="1" x14ac:dyDescent="0.2">
      <c r="A483" s="106"/>
      <c r="B483" s="114"/>
      <c r="C483" s="107" t="s">
        <v>103</v>
      </c>
      <c r="D483" s="108" t="s">
        <v>155</v>
      </c>
      <c r="E483" s="109"/>
      <c r="F483" s="110" t="s">
        <v>104</v>
      </c>
      <c r="G483" s="110" t="s">
        <v>104</v>
      </c>
      <c r="H483" s="110" t="s">
        <v>104</v>
      </c>
      <c r="I483" s="111">
        <f t="shared" si="102"/>
        <v>0</v>
      </c>
      <c r="J483" s="111">
        <f t="shared" si="103"/>
        <v>0</v>
      </c>
      <c r="K483" s="111">
        <f t="shared" si="104"/>
        <v>0</v>
      </c>
      <c r="L483" s="111">
        <f t="shared" si="105"/>
        <v>0</v>
      </c>
      <c r="M483" s="111">
        <f t="shared" si="106"/>
        <v>0</v>
      </c>
      <c r="N483" s="111">
        <f t="shared" si="107"/>
        <v>0</v>
      </c>
      <c r="O483" s="111">
        <f t="shared" si="108"/>
        <v>0</v>
      </c>
      <c r="P483" s="111">
        <f t="shared" si="109"/>
        <v>0</v>
      </c>
      <c r="Q483" s="111">
        <f t="shared" si="110"/>
        <v>0</v>
      </c>
      <c r="R483" s="111">
        <f t="shared" si="111"/>
        <v>0</v>
      </c>
      <c r="S483" s="111">
        <f t="shared" si="101"/>
        <v>0</v>
      </c>
      <c r="T483" s="111">
        <f t="shared" si="112"/>
        <v>0</v>
      </c>
      <c r="U483" s="111">
        <v>3</v>
      </c>
      <c r="V483" s="115"/>
      <c r="W483" s="125"/>
    </row>
    <row r="484" spans="1:23" s="12" customFormat="1" ht="75" customHeight="1" x14ac:dyDescent="0.2">
      <c r="A484" s="106"/>
      <c r="B484" s="114"/>
      <c r="C484" s="107" t="s">
        <v>103</v>
      </c>
      <c r="D484" s="108" t="s">
        <v>155</v>
      </c>
      <c r="E484" s="109"/>
      <c r="F484" s="110" t="s">
        <v>104</v>
      </c>
      <c r="G484" s="110" t="s">
        <v>104</v>
      </c>
      <c r="H484" s="110" t="s">
        <v>104</v>
      </c>
      <c r="I484" s="111">
        <f t="shared" si="102"/>
        <v>0</v>
      </c>
      <c r="J484" s="111">
        <f t="shared" si="103"/>
        <v>0</v>
      </c>
      <c r="K484" s="111">
        <f t="shared" si="104"/>
        <v>0</v>
      </c>
      <c r="L484" s="111">
        <f t="shared" si="105"/>
        <v>0</v>
      </c>
      <c r="M484" s="111">
        <f t="shared" si="106"/>
        <v>0</v>
      </c>
      <c r="N484" s="111">
        <f t="shared" si="107"/>
        <v>0</v>
      </c>
      <c r="O484" s="111">
        <f t="shared" si="108"/>
        <v>0</v>
      </c>
      <c r="P484" s="111">
        <f t="shared" si="109"/>
        <v>0</v>
      </c>
      <c r="Q484" s="111">
        <f t="shared" si="110"/>
        <v>0</v>
      </c>
      <c r="R484" s="111">
        <f t="shared" si="111"/>
        <v>0</v>
      </c>
      <c r="S484" s="111">
        <f t="shared" si="101"/>
        <v>0</v>
      </c>
      <c r="T484" s="111">
        <f t="shared" si="112"/>
        <v>0</v>
      </c>
      <c r="U484" s="111">
        <v>3</v>
      </c>
      <c r="V484" s="115"/>
      <c r="W484" s="125"/>
    </row>
    <row r="485" spans="1:23" s="12" customFormat="1" ht="75" customHeight="1" x14ac:dyDescent="0.2">
      <c r="A485" s="106"/>
      <c r="B485" s="114"/>
      <c r="C485" s="107" t="s">
        <v>103</v>
      </c>
      <c r="D485" s="108" t="s">
        <v>155</v>
      </c>
      <c r="E485" s="109"/>
      <c r="F485" s="110" t="s">
        <v>104</v>
      </c>
      <c r="G485" s="110" t="s">
        <v>104</v>
      </c>
      <c r="H485" s="110" t="s">
        <v>104</v>
      </c>
      <c r="I485" s="111">
        <f t="shared" si="102"/>
        <v>0</v>
      </c>
      <c r="J485" s="111">
        <f t="shared" si="103"/>
        <v>0</v>
      </c>
      <c r="K485" s="111">
        <f t="shared" si="104"/>
        <v>0</v>
      </c>
      <c r="L485" s="111">
        <f t="shared" si="105"/>
        <v>0</v>
      </c>
      <c r="M485" s="111">
        <f t="shared" si="106"/>
        <v>0</v>
      </c>
      <c r="N485" s="111">
        <f t="shared" si="107"/>
        <v>0</v>
      </c>
      <c r="O485" s="111">
        <f t="shared" si="108"/>
        <v>0</v>
      </c>
      <c r="P485" s="111">
        <f t="shared" si="109"/>
        <v>0</v>
      </c>
      <c r="Q485" s="111">
        <f t="shared" si="110"/>
        <v>0</v>
      </c>
      <c r="R485" s="111">
        <f t="shared" si="111"/>
        <v>0</v>
      </c>
      <c r="S485" s="111">
        <f t="shared" si="101"/>
        <v>0</v>
      </c>
      <c r="T485" s="111">
        <f t="shared" si="112"/>
        <v>0</v>
      </c>
      <c r="U485" s="111">
        <v>3</v>
      </c>
      <c r="V485" s="115"/>
      <c r="W485" s="125"/>
    </row>
    <row r="486" spans="1:23" s="12" customFormat="1" ht="75" customHeight="1" x14ac:dyDescent="0.2">
      <c r="A486" s="106"/>
      <c r="B486" s="114"/>
      <c r="C486" s="107" t="s">
        <v>103</v>
      </c>
      <c r="D486" s="108" t="s">
        <v>155</v>
      </c>
      <c r="E486" s="109"/>
      <c r="F486" s="110" t="s">
        <v>104</v>
      </c>
      <c r="G486" s="110" t="s">
        <v>104</v>
      </c>
      <c r="H486" s="110" t="s">
        <v>104</v>
      </c>
      <c r="I486" s="111">
        <f t="shared" si="102"/>
        <v>0</v>
      </c>
      <c r="J486" s="111">
        <f t="shared" si="103"/>
        <v>0</v>
      </c>
      <c r="K486" s="111">
        <f t="shared" si="104"/>
        <v>0</v>
      </c>
      <c r="L486" s="111">
        <f t="shared" si="105"/>
        <v>0</v>
      </c>
      <c r="M486" s="111">
        <f t="shared" si="106"/>
        <v>0</v>
      </c>
      <c r="N486" s="111">
        <f t="shared" si="107"/>
        <v>0</v>
      </c>
      <c r="O486" s="111">
        <f t="shared" si="108"/>
        <v>0</v>
      </c>
      <c r="P486" s="111">
        <f t="shared" si="109"/>
        <v>0</v>
      </c>
      <c r="Q486" s="111">
        <f t="shared" si="110"/>
        <v>0</v>
      </c>
      <c r="R486" s="111">
        <f t="shared" si="111"/>
        <v>0</v>
      </c>
      <c r="S486" s="111">
        <f t="shared" si="101"/>
        <v>0</v>
      </c>
      <c r="T486" s="111">
        <f t="shared" si="112"/>
        <v>0</v>
      </c>
      <c r="U486" s="111">
        <v>3</v>
      </c>
      <c r="V486" s="115"/>
      <c r="W486" s="125"/>
    </row>
    <row r="487" spans="1:23" s="12" customFormat="1" ht="75" customHeight="1" x14ac:dyDescent="0.2">
      <c r="A487" s="106"/>
      <c r="B487" s="114"/>
      <c r="C487" s="107" t="s">
        <v>103</v>
      </c>
      <c r="D487" s="108" t="s">
        <v>155</v>
      </c>
      <c r="E487" s="109"/>
      <c r="F487" s="110" t="s">
        <v>104</v>
      </c>
      <c r="G487" s="110" t="s">
        <v>104</v>
      </c>
      <c r="H487" s="110" t="s">
        <v>104</v>
      </c>
      <c r="I487" s="111">
        <f t="shared" si="102"/>
        <v>0</v>
      </c>
      <c r="J487" s="111">
        <f t="shared" si="103"/>
        <v>0</v>
      </c>
      <c r="K487" s="111">
        <f t="shared" si="104"/>
        <v>0</v>
      </c>
      <c r="L487" s="111">
        <f t="shared" si="105"/>
        <v>0</v>
      </c>
      <c r="M487" s="111">
        <f t="shared" si="106"/>
        <v>0</v>
      </c>
      <c r="N487" s="111">
        <f t="shared" si="107"/>
        <v>0</v>
      </c>
      <c r="O487" s="111">
        <f t="shared" si="108"/>
        <v>0</v>
      </c>
      <c r="P487" s="111">
        <f t="shared" si="109"/>
        <v>0</v>
      </c>
      <c r="Q487" s="111">
        <f t="shared" si="110"/>
        <v>0</v>
      </c>
      <c r="R487" s="111">
        <f t="shared" si="111"/>
        <v>0</v>
      </c>
      <c r="S487" s="111">
        <f t="shared" si="101"/>
        <v>0</v>
      </c>
      <c r="T487" s="111">
        <f t="shared" si="112"/>
        <v>0</v>
      </c>
      <c r="U487" s="111">
        <v>3</v>
      </c>
      <c r="V487" s="115"/>
      <c r="W487" s="125"/>
    </row>
    <row r="488" spans="1:23" s="12" customFormat="1" ht="75" customHeight="1" x14ac:dyDescent="0.2">
      <c r="A488" s="106"/>
      <c r="B488" s="114"/>
      <c r="C488" s="107" t="s">
        <v>103</v>
      </c>
      <c r="D488" s="108" t="s">
        <v>155</v>
      </c>
      <c r="E488" s="109"/>
      <c r="F488" s="110" t="s">
        <v>104</v>
      </c>
      <c r="G488" s="110" t="s">
        <v>104</v>
      </c>
      <c r="H488" s="110" t="s">
        <v>104</v>
      </c>
      <c r="I488" s="111">
        <f t="shared" si="102"/>
        <v>0</v>
      </c>
      <c r="J488" s="111">
        <f t="shared" si="103"/>
        <v>0</v>
      </c>
      <c r="K488" s="111">
        <f t="shared" si="104"/>
        <v>0</v>
      </c>
      <c r="L488" s="111">
        <f t="shared" si="105"/>
        <v>0</v>
      </c>
      <c r="M488" s="111">
        <f t="shared" si="106"/>
        <v>0</v>
      </c>
      <c r="N488" s="111">
        <f t="shared" si="107"/>
        <v>0</v>
      </c>
      <c r="O488" s="111">
        <f t="shared" si="108"/>
        <v>0</v>
      </c>
      <c r="P488" s="111">
        <f t="shared" si="109"/>
        <v>0</v>
      </c>
      <c r="Q488" s="111">
        <f t="shared" si="110"/>
        <v>0</v>
      </c>
      <c r="R488" s="111">
        <f t="shared" si="111"/>
        <v>0</v>
      </c>
      <c r="S488" s="111">
        <f t="shared" si="101"/>
        <v>0</v>
      </c>
      <c r="T488" s="111">
        <f t="shared" si="112"/>
        <v>0</v>
      </c>
      <c r="U488" s="111">
        <v>3</v>
      </c>
      <c r="V488" s="115"/>
      <c r="W488" s="125"/>
    </row>
    <row r="489" spans="1:23" s="12" customFormat="1" ht="75" customHeight="1" x14ac:dyDescent="0.2">
      <c r="A489" s="106"/>
      <c r="B489" s="114"/>
      <c r="C489" s="107" t="s">
        <v>103</v>
      </c>
      <c r="D489" s="108" t="s">
        <v>155</v>
      </c>
      <c r="E489" s="109"/>
      <c r="F489" s="110" t="s">
        <v>104</v>
      </c>
      <c r="G489" s="110" t="s">
        <v>104</v>
      </c>
      <c r="H489" s="110" t="s">
        <v>104</v>
      </c>
      <c r="I489" s="111">
        <f t="shared" si="102"/>
        <v>0</v>
      </c>
      <c r="J489" s="111">
        <f t="shared" si="103"/>
        <v>0</v>
      </c>
      <c r="K489" s="111">
        <f t="shared" si="104"/>
        <v>0</v>
      </c>
      <c r="L489" s="111">
        <f t="shared" si="105"/>
        <v>0</v>
      </c>
      <c r="M489" s="111">
        <f t="shared" si="106"/>
        <v>0</v>
      </c>
      <c r="N489" s="111">
        <f t="shared" si="107"/>
        <v>0</v>
      </c>
      <c r="O489" s="111">
        <f t="shared" si="108"/>
        <v>0</v>
      </c>
      <c r="P489" s="111">
        <f t="shared" si="109"/>
        <v>0</v>
      </c>
      <c r="Q489" s="111">
        <f t="shared" si="110"/>
        <v>0</v>
      </c>
      <c r="R489" s="111">
        <f t="shared" si="111"/>
        <v>0</v>
      </c>
      <c r="S489" s="111">
        <f t="shared" si="101"/>
        <v>0</v>
      </c>
      <c r="T489" s="111">
        <f t="shared" si="112"/>
        <v>0</v>
      </c>
      <c r="U489" s="111">
        <v>3</v>
      </c>
      <c r="V489" s="115"/>
      <c r="W489" s="125"/>
    </row>
    <row r="490" spans="1:23" s="12" customFormat="1" ht="75" customHeight="1" x14ac:dyDescent="0.2">
      <c r="A490" s="106"/>
      <c r="B490" s="114"/>
      <c r="C490" s="107" t="s">
        <v>103</v>
      </c>
      <c r="D490" s="108" t="s">
        <v>155</v>
      </c>
      <c r="E490" s="109"/>
      <c r="F490" s="110" t="s">
        <v>104</v>
      </c>
      <c r="G490" s="110" t="s">
        <v>104</v>
      </c>
      <c r="H490" s="110" t="s">
        <v>104</v>
      </c>
      <c r="I490" s="111">
        <f t="shared" si="102"/>
        <v>0</v>
      </c>
      <c r="J490" s="111">
        <f t="shared" si="103"/>
        <v>0</v>
      </c>
      <c r="K490" s="111">
        <f t="shared" si="104"/>
        <v>0</v>
      </c>
      <c r="L490" s="111">
        <f t="shared" si="105"/>
        <v>0</v>
      </c>
      <c r="M490" s="111">
        <f t="shared" si="106"/>
        <v>0</v>
      </c>
      <c r="N490" s="111">
        <f t="shared" si="107"/>
        <v>0</v>
      </c>
      <c r="O490" s="111">
        <f t="shared" si="108"/>
        <v>0</v>
      </c>
      <c r="P490" s="111">
        <f t="shared" si="109"/>
        <v>0</v>
      </c>
      <c r="Q490" s="111">
        <f t="shared" si="110"/>
        <v>0</v>
      </c>
      <c r="R490" s="111">
        <f t="shared" si="111"/>
        <v>0</v>
      </c>
      <c r="S490" s="111">
        <f t="shared" si="101"/>
        <v>0</v>
      </c>
      <c r="T490" s="111">
        <f t="shared" si="112"/>
        <v>0</v>
      </c>
      <c r="U490" s="111">
        <v>3</v>
      </c>
      <c r="V490" s="115"/>
      <c r="W490" s="125"/>
    </row>
    <row r="491" spans="1:23" s="12" customFormat="1" ht="75" customHeight="1" x14ac:dyDescent="0.2">
      <c r="A491" s="106"/>
      <c r="B491" s="114"/>
      <c r="C491" s="107" t="s">
        <v>103</v>
      </c>
      <c r="D491" s="108" t="s">
        <v>155</v>
      </c>
      <c r="E491" s="109"/>
      <c r="F491" s="110" t="s">
        <v>104</v>
      </c>
      <c r="G491" s="110" t="s">
        <v>104</v>
      </c>
      <c r="H491" s="110" t="s">
        <v>104</v>
      </c>
      <c r="I491" s="111">
        <f t="shared" si="102"/>
        <v>0</v>
      </c>
      <c r="J491" s="111">
        <f t="shared" si="103"/>
        <v>0</v>
      </c>
      <c r="K491" s="111">
        <f t="shared" si="104"/>
        <v>0</v>
      </c>
      <c r="L491" s="111">
        <f t="shared" si="105"/>
        <v>0</v>
      </c>
      <c r="M491" s="111">
        <f t="shared" si="106"/>
        <v>0</v>
      </c>
      <c r="N491" s="111">
        <f t="shared" si="107"/>
        <v>0</v>
      </c>
      <c r="O491" s="111">
        <f t="shared" si="108"/>
        <v>0</v>
      </c>
      <c r="P491" s="111">
        <f t="shared" si="109"/>
        <v>0</v>
      </c>
      <c r="Q491" s="111">
        <f t="shared" si="110"/>
        <v>0</v>
      </c>
      <c r="R491" s="111">
        <f t="shared" si="111"/>
        <v>0</v>
      </c>
      <c r="S491" s="111">
        <f t="shared" si="101"/>
        <v>0</v>
      </c>
      <c r="T491" s="111">
        <f t="shared" si="112"/>
        <v>0</v>
      </c>
      <c r="U491" s="111">
        <v>3</v>
      </c>
      <c r="V491" s="115"/>
      <c r="W491" s="125"/>
    </row>
    <row r="492" spans="1:23" s="12" customFormat="1" ht="75" customHeight="1" x14ac:dyDescent="0.2">
      <c r="A492" s="106"/>
      <c r="B492" s="114"/>
      <c r="C492" s="107" t="s">
        <v>103</v>
      </c>
      <c r="D492" s="108" t="s">
        <v>155</v>
      </c>
      <c r="E492" s="109"/>
      <c r="F492" s="110" t="s">
        <v>104</v>
      </c>
      <c r="G492" s="110" t="s">
        <v>104</v>
      </c>
      <c r="H492" s="110" t="s">
        <v>104</v>
      </c>
      <c r="I492" s="111">
        <f t="shared" si="102"/>
        <v>0</v>
      </c>
      <c r="J492" s="111">
        <f t="shared" si="103"/>
        <v>0</v>
      </c>
      <c r="K492" s="111">
        <f t="shared" si="104"/>
        <v>0</v>
      </c>
      <c r="L492" s="111">
        <f t="shared" si="105"/>
        <v>0</v>
      </c>
      <c r="M492" s="111">
        <f t="shared" si="106"/>
        <v>0</v>
      </c>
      <c r="N492" s="111">
        <f t="shared" si="107"/>
        <v>0</v>
      </c>
      <c r="O492" s="111">
        <f t="shared" si="108"/>
        <v>0</v>
      </c>
      <c r="P492" s="111">
        <f t="shared" si="109"/>
        <v>0</v>
      </c>
      <c r="Q492" s="111">
        <f t="shared" si="110"/>
        <v>0</v>
      </c>
      <c r="R492" s="111">
        <f t="shared" si="111"/>
        <v>0</v>
      </c>
      <c r="S492" s="111">
        <f t="shared" si="101"/>
        <v>0</v>
      </c>
      <c r="T492" s="111">
        <f t="shared" si="112"/>
        <v>0</v>
      </c>
      <c r="U492" s="111">
        <v>3</v>
      </c>
      <c r="V492" s="115"/>
      <c r="W492" s="125"/>
    </row>
    <row r="493" spans="1:23" s="12" customFormat="1" ht="75" customHeight="1" x14ac:dyDescent="0.2">
      <c r="A493" s="106"/>
      <c r="B493" s="114"/>
      <c r="C493" s="107" t="s">
        <v>103</v>
      </c>
      <c r="D493" s="108" t="s">
        <v>155</v>
      </c>
      <c r="E493" s="109"/>
      <c r="F493" s="110" t="s">
        <v>104</v>
      </c>
      <c r="G493" s="110" t="s">
        <v>104</v>
      </c>
      <c r="H493" s="110" t="s">
        <v>104</v>
      </c>
      <c r="I493" s="111">
        <f t="shared" si="102"/>
        <v>0</v>
      </c>
      <c r="J493" s="111">
        <f t="shared" si="103"/>
        <v>0</v>
      </c>
      <c r="K493" s="111">
        <f t="shared" si="104"/>
        <v>0</v>
      </c>
      <c r="L493" s="111">
        <f t="shared" si="105"/>
        <v>0</v>
      </c>
      <c r="M493" s="111">
        <f t="shared" si="106"/>
        <v>0</v>
      </c>
      <c r="N493" s="111">
        <f t="shared" si="107"/>
        <v>0</v>
      </c>
      <c r="O493" s="111">
        <f t="shared" si="108"/>
        <v>0</v>
      </c>
      <c r="P493" s="111">
        <f t="shared" si="109"/>
        <v>0</v>
      </c>
      <c r="Q493" s="111">
        <f t="shared" si="110"/>
        <v>0</v>
      </c>
      <c r="R493" s="111">
        <f t="shared" si="111"/>
        <v>0</v>
      </c>
      <c r="S493" s="111">
        <f t="shared" si="101"/>
        <v>0</v>
      </c>
      <c r="T493" s="111">
        <f t="shared" si="112"/>
        <v>0</v>
      </c>
      <c r="U493" s="111">
        <v>3</v>
      </c>
      <c r="V493" s="115"/>
      <c r="W493" s="125"/>
    </row>
    <row r="494" spans="1:23" s="12" customFormat="1" ht="75" customHeight="1" x14ac:dyDescent="0.2">
      <c r="A494" s="106"/>
      <c r="B494" s="114"/>
      <c r="C494" s="107" t="s">
        <v>103</v>
      </c>
      <c r="D494" s="108" t="s">
        <v>155</v>
      </c>
      <c r="E494" s="109"/>
      <c r="F494" s="110" t="s">
        <v>104</v>
      </c>
      <c r="G494" s="110" t="s">
        <v>104</v>
      </c>
      <c r="H494" s="110" t="s">
        <v>104</v>
      </c>
      <c r="I494" s="111">
        <f t="shared" si="102"/>
        <v>0</v>
      </c>
      <c r="J494" s="111">
        <f t="shared" si="103"/>
        <v>0</v>
      </c>
      <c r="K494" s="111">
        <f t="shared" si="104"/>
        <v>0</v>
      </c>
      <c r="L494" s="111">
        <f t="shared" si="105"/>
        <v>0</v>
      </c>
      <c r="M494" s="111">
        <f t="shared" si="106"/>
        <v>0</v>
      </c>
      <c r="N494" s="111">
        <f t="shared" si="107"/>
        <v>0</v>
      </c>
      <c r="O494" s="111">
        <f t="shared" si="108"/>
        <v>0</v>
      </c>
      <c r="P494" s="111">
        <f t="shared" si="109"/>
        <v>0</v>
      </c>
      <c r="Q494" s="111">
        <f t="shared" si="110"/>
        <v>0</v>
      </c>
      <c r="R494" s="111">
        <f t="shared" si="111"/>
        <v>0</v>
      </c>
      <c r="S494" s="111">
        <f t="shared" si="101"/>
        <v>0</v>
      </c>
      <c r="T494" s="111">
        <f t="shared" si="112"/>
        <v>0</v>
      </c>
      <c r="U494" s="111">
        <v>3</v>
      </c>
      <c r="V494" s="115"/>
      <c r="W494" s="125"/>
    </row>
    <row r="495" spans="1:23" s="12" customFormat="1" ht="75" customHeight="1" x14ac:dyDescent="0.2">
      <c r="A495" s="106"/>
      <c r="B495" s="114"/>
      <c r="C495" s="107" t="s">
        <v>103</v>
      </c>
      <c r="D495" s="108" t="s">
        <v>155</v>
      </c>
      <c r="E495" s="109"/>
      <c r="F495" s="110" t="s">
        <v>104</v>
      </c>
      <c r="G495" s="110" t="s">
        <v>104</v>
      </c>
      <c r="H495" s="110" t="s">
        <v>104</v>
      </c>
      <c r="I495" s="111">
        <f t="shared" si="102"/>
        <v>0</v>
      </c>
      <c r="J495" s="111">
        <f t="shared" si="103"/>
        <v>0</v>
      </c>
      <c r="K495" s="111">
        <f t="shared" si="104"/>
        <v>0</v>
      </c>
      <c r="L495" s="111">
        <f t="shared" si="105"/>
        <v>0</v>
      </c>
      <c r="M495" s="111">
        <f t="shared" si="106"/>
        <v>0</v>
      </c>
      <c r="N495" s="111">
        <f t="shared" si="107"/>
        <v>0</v>
      </c>
      <c r="O495" s="111">
        <f t="shared" si="108"/>
        <v>0</v>
      </c>
      <c r="P495" s="111">
        <f t="shared" si="109"/>
        <v>0</v>
      </c>
      <c r="Q495" s="111">
        <f t="shared" si="110"/>
        <v>0</v>
      </c>
      <c r="R495" s="111">
        <f t="shared" si="111"/>
        <v>0</v>
      </c>
      <c r="S495" s="111">
        <f t="shared" si="101"/>
        <v>0</v>
      </c>
      <c r="T495" s="111">
        <f t="shared" si="112"/>
        <v>0</v>
      </c>
      <c r="U495" s="111">
        <v>3</v>
      </c>
      <c r="V495" s="115"/>
      <c r="W495" s="125"/>
    </row>
    <row r="496" spans="1:23" s="12" customFormat="1" ht="75" customHeight="1" x14ac:dyDescent="0.2">
      <c r="A496" s="106"/>
      <c r="B496" s="114"/>
      <c r="C496" s="107" t="s">
        <v>103</v>
      </c>
      <c r="D496" s="108" t="s">
        <v>155</v>
      </c>
      <c r="E496" s="109"/>
      <c r="F496" s="110" t="s">
        <v>104</v>
      </c>
      <c r="G496" s="110" t="s">
        <v>104</v>
      </c>
      <c r="H496" s="110" t="s">
        <v>104</v>
      </c>
      <c r="I496" s="111">
        <f t="shared" si="102"/>
        <v>0</v>
      </c>
      <c r="J496" s="111">
        <f t="shared" si="103"/>
        <v>0</v>
      </c>
      <c r="K496" s="111">
        <f t="shared" si="104"/>
        <v>0</v>
      </c>
      <c r="L496" s="111">
        <f t="shared" si="105"/>
        <v>0</v>
      </c>
      <c r="M496" s="111">
        <f t="shared" si="106"/>
        <v>0</v>
      </c>
      <c r="N496" s="111">
        <f t="shared" si="107"/>
        <v>0</v>
      </c>
      <c r="O496" s="111">
        <f t="shared" si="108"/>
        <v>0</v>
      </c>
      <c r="P496" s="111">
        <f t="shared" si="109"/>
        <v>0</v>
      </c>
      <c r="Q496" s="111">
        <f t="shared" si="110"/>
        <v>0</v>
      </c>
      <c r="R496" s="111">
        <f t="shared" si="111"/>
        <v>0</v>
      </c>
      <c r="S496" s="111">
        <f t="shared" si="101"/>
        <v>0</v>
      </c>
      <c r="T496" s="111">
        <f t="shared" si="112"/>
        <v>0</v>
      </c>
      <c r="U496" s="111">
        <v>3</v>
      </c>
      <c r="V496" s="115"/>
      <c r="W496" s="125"/>
    </row>
    <row r="497" spans="1:23" s="12" customFormat="1" ht="75" customHeight="1" x14ac:dyDescent="0.2">
      <c r="A497" s="106"/>
      <c r="B497" s="114"/>
      <c r="C497" s="107" t="s">
        <v>103</v>
      </c>
      <c r="D497" s="108" t="s">
        <v>155</v>
      </c>
      <c r="E497" s="109"/>
      <c r="F497" s="110" t="s">
        <v>104</v>
      </c>
      <c r="G497" s="110" t="s">
        <v>104</v>
      </c>
      <c r="H497" s="110" t="s">
        <v>104</v>
      </c>
      <c r="I497" s="111">
        <f t="shared" si="102"/>
        <v>0</v>
      </c>
      <c r="J497" s="111">
        <f t="shared" si="103"/>
        <v>0</v>
      </c>
      <c r="K497" s="111">
        <f t="shared" si="104"/>
        <v>0</v>
      </c>
      <c r="L497" s="111">
        <f t="shared" si="105"/>
        <v>0</v>
      </c>
      <c r="M497" s="111">
        <f t="shared" si="106"/>
        <v>0</v>
      </c>
      <c r="N497" s="111">
        <f t="shared" si="107"/>
        <v>0</v>
      </c>
      <c r="O497" s="111">
        <f t="shared" si="108"/>
        <v>0</v>
      </c>
      <c r="P497" s="111">
        <f t="shared" si="109"/>
        <v>0</v>
      </c>
      <c r="Q497" s="111">
        <f t="shared" si="110"/>
        <v>0</v>
      </c>
      <c r="R497" s="111">
        <f t="shared" si="111"/>
        <v>0</v>
      </c>
      <c r="S497" s="111">
        <f t="shared" si="101"/>
        <v>0</v>
      </c>
      <c r="T497" s="111">
        <f t="shared" si="112"/>
        <v>0</v>
      </c>
      <c r="U497" s="111">
        <v>3</v>
      </c>
      <c r="V497" s="115"/>
      <c r="W497" s="125"/>
    </row>
    <row r="498" spans="1:23" s="12" customFormat="1" ht="75" customHeight="1" x14ac:dyDescent="0.2">
      <c r="A498" s="106"/>
      <c r="B498" s="114"/>
      <c r="C498" s="107" t="s">
        <v>103</v>
      </c>
      <c r="D498" s="108" t="s">
        <v>155</v>
      </c>
      <c r="E498" s="109"/>
      <c r="F498" s="110" t="s">
        <v>104</v>
      </c>
      <c r="G498" s="110" t="s">
        <v>104</v>
      </c>
      <c r="H498" s="110" t="s">
        <v>104</v>
      </c>
      <c r="I498" s="111">
        <f t="shared" si="102"/>
        <v>0</v>
      </c>
      <c r="J498" s="111">
        <f t="shared" si="103"/>
        <v>0</v>
      </c>
      <c r="K498" s="111">
        <f t="shared" si="104"/>
        <v>0</v>
      </c>
      <c r="L498" s="111">
        <f t="shared" si="105"/>
        <v>0</v>
      </c>
      <c r="M498" s="111">
        <f t="shared" si="106"/>
        <v>0</v>
      </c>
      <c r="N498" s="111">
        <f t="shared" si="107"/>
        <v>0</v>
      </c>
      <c r="O498" s="111">
        <f t="shared" si="108"/>
        <v>0</v>
      </c>
      <c r="P498" s="111">
        <f t="shared" si="109"/>
        <v>0</v>
      </c>
      <c r="Q498" s="111">
        <f t="shared" si="110"/>
        <v>0</v>
      </c>
      <c r="R498" s="111">
        <f t="shared" si="111"/>
        <v>0</v>
      </c>
      <c r="S498" s="111">
        <f t="shared" si="101"/>
        <v>0</v>
      </c>
      <c r="T498" s="111">
        <f t="shared" si="112"/>
        <v>0</v>
      </c>
      <c r="U498" s="111">
        <v>3</v>
      </c>
      <c r="V498" s="115"/>
      <c r="W498" s="125"/>
    </row>
    <row r="499" spans="1:23" s="12" customFormat="1" ht="75" customHeight="1" x14ac:dyDescent="0.2">
      <c r="A499" s="106"/>
      <c r="B499" s="114"/>
      <c r="C499" s="107" t="s">
        <v>103</v>
      </c>
      <c r="D499" s="108" t="s">
        <v>155</v>
      </c>
      <c r="E499" s="109"/>
      <c r="F499" s="110" t="s">
        <v>104</v>
      </c>
      <c r="G499" s="110" t="s">
        <v>104</v>
      </c>
      <c r="H499" s="110" t="s">
        <v>104</v>
      </c>
      <c r="I499" s="111">
        <f t="shared" si="102"/>
        <v>0</v>
      </c>
      <c r="J499" s="111">
        <f t="shared" si="103"/>
        <v>0</v>
      </c>
      <c r="K499" s="111">
        <f t="shared" si="104"/>
        <v>0</v>
      </c>
      <c r="L499" s="111">
        <f t="shared" si="105"/>
        <v>0</v>
      </c>
      <c r="M499" s="111">
        <f t="shared" si="106"/>
        <v>0</v>
      </c>
      <c r="N499" s="111">
        <f t="shared" si="107"/>
        <v>0</v>
      </c>
      <c r="O499" s="111">
        <f t="shared" si="108"/>
        <v>0</v>
      </c>
      <c r="P499" s="111">
        <f t="shared" si="109"/>
        <v>0</v>
      </c>
      <c r="Q499" s="111">
        <f t="shared" si="110"/>
        <v>0</v>
      </c>
      <c r="R499" s="111">
        <f t="shared" si="111"/>
        <v>0</v>
      </c>
      <c r="S499" s="111">
        <f t="shared" si="101"/>
        <v>0</v>
      </c>
      <c r="T499" s="111">
        <f t="shared" si="112"/>
        <v>0</v>
      </c>
      <c r="U499" s="111">
        <v>3</v>
      </c>
      <c r="V499" s="115"/>
      <c r="W499" s="125"/>
    </row>
    <row r="500" spans="1:23" s="12" customFormat="1" ht="75" customHeight="1" x14ac:dyDescent="0.2">
      <c r="A500" s="106"/>
      <c r="B500" s="114"/>
      <c r="C500" s="107" t="s">
        <v>103</v>
      </c>
      <c r="D500" s="108" t="s">
        <v>155</v>
      </c>
      <c r="E500" s="109"/>
      <c r="F500" s="110" t="s">
        <v>104</v>
      </c>
      <c r="G500" s="110" t="s">
        <v>104</v>
      </c>
      <c r="H500" s="110" t="s">
        <v>104</v>
      </c>
      <c r="I500" s="111">
        <f t="shared" si="102"/>
        <v>0</v>
      </c>
      <c r="J500" s="111">
        <f t="shared" si="103"/>
        <v>0</v>
      </c>
      <c r="K500" s="111">
        <f t="shared" si="104"/>
        <v>0</v>
      </c>
      <c r="L500" s="111">
        <f t="shared" si="105"/>
        <v>0</v>
      </c>
      <c r="M500" s="111">
        <f t="shared" si="106"/>
        <v>0</v>
      </c>
      <c r="N500" s="111">
        <f t="shared" si="107"/>
        <v>0</v>
      </c>
      <c r="O500" s="111">
        <f t="shared" si="108"/>
        <v>0</v>
      </c>
      <c r="P500" s="111">
        <f t="shared" si="109"/>
        <v>0</v>
      </c>
      <c r="Q500" s="111">
        <f t="shared" si="110"/>
        <v>0</v>
      </c>
      <c r="R500" s="111">
        <f t="shared" si="111"/>
        <v>0</v>
      </c>
      <c r="S500" s="111">
        <f t="shared" si="101"/>
        <v>0</v>
      </c>
      <c r="T500" s="111">
        <f t="shared" si="112"/>
        <v>0</v>
      </c>
      <c r="U500" s="111">
        <v>3</v>
      </c>
      <c r="V500" s="115"/>
      <c r="W500" s="125"/>
    </row>
    <row r="501" spans="1:23" ht="18.75" x14ac:dyDescent="0.3">
      <c r="A501" s="118" t="s">
        <v>153</v>
      </c>
      <c r="B501" s="118"/>
      <c r="C501" s="119"/>
      <c r="D501" s="120"/>
      <c r="E501" s="126"/>
      <c r="F501" s="126"/>
      <c r="G501" s="127"/>
      <c r="H501" s="127"/>
      <c r="I501" s="123">
        <f t="shared" ref="I501:U501" si="113">SUM(I4:I500)</f>
        <v>0</v>
      </c>
      <c r="J501" s="123">
        <f t="shared" si="113"/>
        <v>0</v>
      </c>
      <c r="K501" s="123">
        <f t="shared" si="113"/>
        <v>0</v>
      </c>
      <c r="L501" s="123">
        <f t="shared" si="113"/>
        <v>0</v>
      </c>
      <c r="M501" s="123">
        <f t="shared" si="113"/>
        <v>0</v>
      </c>
      <c r="N501" s="123">
        <f t="shared" si="113"/>
        <v>0</v>
      </c>
      <c r="O501" s="123">
        <f t="shared" si="113"/>
        <v>0</v>
      </c>
      <c r="P501" s="123">
        <f t="shared" si="113"/>
        <v>0</v>
      </c>
      <c r="Q501" s="123">
        <f t="shared" si="113"/>
        <v>0</v>
      </c>
      <c r="R501" s="123">
        <f t="shared" si="113"/>
        <v>0</v>
      </c>
      <c r="S501" s="123">
        <f t="shared" si="113"/>
        <v>0</v>
      </c>
      <c r="T501" s="123">
        <f t="shared" si="113"/>
        <v>0</v>
      </c>
      <c r="U501" s="123">
        <f t="shared" si="113"/>
        <v>1493</v>
      </c>
      <c r="V501" s="124"/>
    </row>
  </sheetData>
  <sheetProtection selectLockedCells="1"/>
  <sortState xmlns:xlrd2="http://schemas.microsoft.com/office/spreadsheetml/2017/richdata2" ref="A4:W500">
    <sortCondition ref="B4:B500"/>
    <sortCondition ref="A4:A500"/>
  </sortState>
  <mergeCells count="1">
    <mergeCell ref="F2:H2"/>
  </mergeCells>
  <phoneticPr fontId="34" type="noConversion"/>
  <conditionalFormatting sqref="C1:C500">
    <cfRule type="cellIs" dxfId="223" priority="1" operator="equal">
      <formula>"Not Needed"</formula>
    </cfRule>
    <cfRule type="cellIs" dxfId="222" priority="2" operator="equal">
      <formula>"Minimal"</formula>
    </cfRule>
    <cfRule type="cellIs" dxfId="221" priority="6" operator="equal">
      <formula>"Advantageous"</formula>
    </cfRule>
  </conditionalFormatting>
  <conditionalFormatting sqref="C1:C1048576">
    <cfRule type="cellIs" dxfId="220" priority="13" stopIfTrue="1" operator="equal">
      <formula>"Extremely Advantageous"</formula>
    </cfRule>
    <cfRule type="cellIs" dxfId="219" priority="14" stopIfTrue="1" operator="equal">
      <formula>"Highly Advantageous"</formula>
    </cfRule>
  </conditionalFormatting>
  <conditionalFormatting sqref="C4:C500 F4:H500">
    <cfRule type="cellIs" dxfId="218" priority="16" stopIfTrue="1" operator="equal">
      <formula>"Exception"</formula>
    </cfRule>
  </conditionalFormatting>
  <conditionalFormatting sqref="C4:C500">
    <cfRule type="cellIs" dxfId="217" priority="3" stopIfTrue="1" operator="equal">
      <formula>"Extremely Advantageous"</formula>
    </cfRule>
    <cfRule type="cellIs" dxfId="216" priority="4" stopIfTrue="1" operator="equal">
      <formula>"Highly Advantageous"</formula>
    </cfRule>
    <cfRule type="cellIs" dxfId="215" priority="5" stopIfTrue="1" operator="equal">
      <formula>"High"</formula>
    </cfRule>
    <cfRule type="cellIs" dxfId="214" priority="9" stopIfTrue="1" operator="equal">
      <formula>"Select from Drop Down List"</formula>
    </cfRule>
  </conditionalFormatting>
  <conditionalFormatting sqref="C4:C1048576">
    <cfRule type="cellIs" dxfId="213" priority="10" operator="equal">
      <formula>"Advantageous"</formula>
    </cfRule>
    <cfRule type="cellIs" dxfId="212" priority="11" operator="equal">
      <formula>"Not Needed"</formula>
    </cfRule>
    <cfRule type="cellIs" dxfId="211" priority="12" operator="equal">
      <formula>"Minimal"</formula>
    </cfRule>
  </conditionalFormatting>
  <conditionalFormatting sqref="E4:E500">
    <cfRule type="expression" dxfId="210" priority="15" stopIfTrue="1">
      <formula>#REF!="YES-partially meets"</formula>
    </cfRule>
  </conditionalFormatting>
  <conditionalFormatting sqref="F64954:F65376">
    <cfRule type="cellIs" dxfId="209" priority="261" stopIfTrue="1" operator="equal">
      <formula>"Y"</formula>
    </cfRule>
  </conditionalFormatting>
  <conditionalFormatting sqref="F1:H1">
    <cfRule type="cellIs" dxfId="208" priority="255" stopIfTrue="1" operator="equal">
      <formula>"Select from Drop Down List"</formula>
    </cfRule>
  </conditionalFormatting>
  <conditionalFormatting sqref="F4:H500">
    <cfRule type="cellIs" dxfId="207" priority="68" stopIfTrue="1" operator="equal">
      <formula>"Select from Drop Down List"</formula>
    </cfRule>
  </conditionalFormatting>
  <conditionalFormatting sqref="G501:H64953">
    <cfRule type="cellIs" dxfId="206" priority="94" stopIfTrue="1" operator="equal">
      <formula>"Select from Drop Down List"</formula>
    </cfRule>
  </conditionalFormatting>
  <conditionalFormatting sqref="G3:W3">
    <cfRule type="cellIs" dxfId="205" priority="17" stopIfTrue="1" operator="equal">
      <formula>"Select from Drop Down List"</formula>
    </cfRule>
  </conditionalFormatting>
  <conditionalFormatting sqref="I64954:I1048576">
    <cfRule type="cellIs" dxfId="204" priority="257" stopIfTrue="1" operator="equal">
      <formula>"Select from Drop Down List"</formula>
    </cfRule>
  </conditionalFormatting>
  <dataValidations count="6">
    <dataValidation allowBlank="1" showInputMessage="1" showErrorMessage="1" errorTitle="Invalid specification type" error="Please enter a Specification type from the drop-down list." sqref="D2" xr:uid="{EB650D18-A005-4C64-8E16-8E140F29554C}"/>
    <dataValidation type="list" allowBlank="1" showInputMessage="1" showErrorMessage="1" promptTitle="Solution Type" prompt="Responders must select one of the types from the drop-down list." sqref="C2" xr:uid="{3AB461A1-69CD-4DBF-B4D4-5638070240D4}">
      <formula1>"Cloud, Hybrid, On-premise only"</formula1>
    </dataValidation>
    <dataValidation type="list" allowBlank="1" showInputMessage="1" showErrorMessage="1" errorTitle="Invalid specification type" error="Please enter a Specification type from the drop-down list." sqref="C4:C500" xr:uid="{508E1C97-C30B-45E2-A691-B9E995F82D8A}">
      <formula1>"High, Medium, Low"</formula1>
    </dataValidation>
    <dataValidation type="list" allowBlank="1" showInputMessage="1" showErrorMessage="1" sqref="F4:F500" xr:uid="{AC03C7DA-33D0-4BF4-9C7B-45E64D0D51DE}">
      <formula1>"Select from drop down list, YES-Fully meets, YES-Partially meets, NO-Does not meet"</formula1>
    </dataValidation>
    <dataValidation type="list" allowBlank="1" showInputMessage="1" showErrorMessage="1" sqref="G4:G500" xr:uid="{CCCECC2F-0B8A-4CE8-968C-458FA1D5A543}">
      <formula1>"Select from drop down list, Production, Development, Roadmap, Not in any environment"</formula1>
    </dataValidation>
    <dataValidation type="list" allowBlank="1" showInputMessage="1" showErrorMessage="1" sqref="H4:H500" xr:uid="{C2A19B8F-1D9E-4A87-8458-BD5562CD9257}">
      <formula1>"Select from drop down list, Base Pkg, Addl Module, 3rd Party, Configuration, Customization"</formula1>
    </dataValidation>
  </dataValidations>
  <pageMargins left="0.7" right="0.7" top="0.75" bottom="0.75" header="0.3" footer="0.3"/>
  <pageSetup paperSize="17" scale="63" fitToHeight="0" orientation="landscape" r:id="rId1"/>
  <headerFooter>
    <oddHeader>&amp;L&amp;F&amp;R&amp;A</oddHeader>
    <oddFooter>&amp;L&amp;D&amp;C&amp;A&amp;RPage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E3717-CE68-4787-87E9-A14D06A2BE27}">
  <dimension ref="A1:W201"/>
  <sheetViews>
    <sheetView zoomScale="86" zoomScaleNormal="86" workbookViewId="0">
      <selection activeCell="D5" sqref="D5"/>
    </sheetView>
  </sheetViews>
  <sheetFormatPr defaultColWidth="9.140625" defaultRowHeight="15" x14ac:dyDescent="0.25"/>
  <cols>
    <col min="1" max="1" width="10.7109375" style="2" customWidth="1"/>
    <col min="2" max="2" width="18.7109375" style="2" customWidth="1"/>
    <col min="3" max="3" width="32.28515625" style="3" customWidth="1"/>
    <col min="4" max="4" width="67" style="4" customWidth="1"/>
    <col min="5" max="5" width="65.7109375" style="5" customWidth="1"/>
    <col min="6" max="6" width="30.42578125" style="5" customWidth="1"/>
    <col min="7" max="8" width="30.7109375" style="6" customWidth="1"/>
    <col min="9" max="9" width="10.7109375" hidden="1" customWidth="1"/>
    <col min="10" max="11" width="10" style="21" hidden="1" customWidth="1"/>
    <col min="12" max="21" width="8.7109375" style="21" hidden="1" customWidth="1"/>
    <col min="22" max="22" width="60.7109375" style="21" hidden="1" customWidth="1"/>
    <col min="23" max="23" width="32.7109375" style="13" hidden="1" customWidth="1"/>
    <col min="24" max="16384" width="9.140625" style="13"/>
  </cols>
  <sheetData>
    <row r="1" spans="1:23" s="1" customFormat="1" ht="105" customHeight="1" thickBot="1" x14ac:dyDescent="0.3">
      <c r="A1" s="7" t="s">
        <v>75</v>
      </c>
      <c r="B1" s="7" t="s">
        <v>76</v>
      </c>
      <c r="C1" s="7" t="s">
        <v>77</v>
      </c>
      <c r="D1" s="7" t="s">
        <v>78</v>
      </c>
      <c r="E1" s="7" t="s">
        <v>79</v>
      </c>
      <c r="F1" s="7" t="s">
        <v>80</v>
      </c>
      <c r="G1" s="7" t="s">
        <v>81</v>
      </c>
      <c r="H1" s="7" t="s">
        <v>82</v>
      </c>
      <c r="I1" s="14" t="s">
        <v>83</v>
      </c>
      <c r="J1" s="14" t="s">
        <v>84</v>
      </c>
      <c r="K1" s="14" t="s">
        <v>85</v>
      </c>
      <c r="L1" s="14" t="s">
        <v>86</v>
      </c>
      <c r="M1" s="14" t="s">
        <v>87</v>
      </c>
      <c r="N1" s="14" t="s">
        <v>88</v>
      </c>
      <c r="O1" s="15" t="s">
        <v>89</v>
      </c>
      <c r="P1" s="15" t="s">
        <v>90</v>
      </c>
      <c r="Q1" s="15" t="s">
        <v>91</v>
      </c>
      <c r="R1" s="15" t="s">
        <v>92</v>
      </c>
      <c r="S1" s="15" t="s">
        <v>93</v>
      </c>
      <c r="T1" s="15" t="s">
        <v>94</v>
      </c>
      <c r="U1" s="16" t="s">
        <v>95</v>
      </c>
      <c r="V1" s="17" t="s">
        <v>96</v>
      </c>
      <c r="W1" s="57" t="s">
        <v>97</v>
      </c>
    </row>
    <row r="2" spans="1:23" s="1" customFormat="1" ht="26.25" customHeight="1" thickBot="1" x14ac:dyDescent="0.3">
      <c r="A2" s="59" t="s">
        <v>98</v>
      </c>
      <c r="B2" s="56"/>
      <c r="C2" s="60"/>
      <c r="D2" s="65"/>
      <c r="E2" s="23"/>
      <c r="F2" s="169" t="s">
        <v>154</v>
      </c>
      <c r="G2" s="145"/>
      <c r="H2" s="146"/>
      <c r="I2" s="47">
        <v>5</v>
      </c>
      <c r="J2" s="48">
        <v>2</v>
      </c>
      <c r="K2" s="48">
        <v>0</v>
      </c>
      <c r="L2" s="48">
        <v>3</v>
      </c>
      <c r="M2" s="48">
        <v>1</v>
      </c>
      <c r="N2" s="48">
        <v>0</v>
      </c>
      <c r="O2" s="48">
        <v>1</v>
      </c>
      <c r="P2" s="47">
        <v>0</v>
      </c>
      <c r="Q2" s="47">
        <v>0</v>
      </c>
      <c r="R2" s="49"/>
      <c r="S2" s="47" t="s">
        <v>100</v>
      </c>
      <c r="T2" s="18"/>
      <c r="U2" s="19"/>
      <c r="V2" s="20"/>
      <c r="W2" s="58"/>
    </row>
    <row r="3" spans="1:23" s="12" customFormat="1" ht="30" customHeight="1" x14ac:dyDescent="0.25">
      <c r="A3" s="8"/>
      <c r="B3" s="22"/>
      <c r="C3" s="9"/>
      <c r="D3" s="66" t="s">
        <v>101</v>
      </c>
      <c r="E3" s="10"/>
      <c r="F3" s="10"/>
      <c r="G3" s="11"/>
      <c r="H3" s="11"/>
      <c r="I3" s="9"/>
      <c r="J3" s="9"/>
      <c r="K3" s="9"/>
      <c r="L3" s="9"/>
      <c r="M3" s="9"/>
      <c r="N3" s="9"/>
      <c r="O3" s="9"/>
      <c r="P3" s="9"/>
      <c r="Q3" s="9"/>
      <c r="R3" s="9"/>
      <c r="S3" s="9"/>
      <c r="T3" s="9"/>
      <c r="U3" s="9"/>
      <c r="V3" s="9"/>
      <c r="W3" s="11"/>
    </row>
    <row r="4" spans="1:23" s="12" customFormat="1" ht="75" customHeight="1" x14ac:dyDescent="0.2">
      <c r="A4" s="106"/>
      <c r="B4" s="128"/>
      <c r="C4" s="107" t="s">
        <v>106</v>
      </c>
      <c r="D4" s="108" t="s">
        <v>155</v>
      </c>
      <c r="E4" s="113"/>
      <c r="F4" s="110" t="s">
        <v>104</v>
      </c>
      <c r="G4" s="110" t="s">
        <v>104</v>
      </c>
      <c r="H4" s="110" t="s">
        <v>104</v>
      </c>
      <c r="I4" s="111">
        <f>COUNTIFS(C4:C4,"=High",F4:F4,"=YES-Fully meets")</f>
        <v>0</v>
      </c>
      <c r="J4" s="111">
        <f>COUNTIFS(C4:C4,"=High",F4:F4,"=YES-Partially meets")</f>
        <v>0</v>
      </c>
      <c r="K4" s="111">
        <f>COUNTIFS(C4:C4,"=High",F4:F4,"=NO-Does not meet")</f>
        <v>0</v>
      </c>
      <c r="L4" s="111">
        <f>COUNTIFS(C4:C4,"=Medium",F4:F4,"=YES-Fully meets")</f>
        <v>0</v>
      </c>
      <c r="M4" s="111">
        <f>COUNTIFS(C4:C4,"=Medium",F4:F4,"=YES-Partially meets")</f>
        <v>0</v>
      </c>
      <c r="N4" s="111">
        <f>COUNTIFS(C4:C4,"=Medium",F4:F4,"=NO-Does not meet")</f>
        <v>0</v>
      </c>
      <c r="O4" s="111">
        <f>COUNTIFS(C4:C4,"=Low",F4:F4,"=YES-Fully meets")</f>
        <v>0</v>
      </c>
      <c r="P4" s="111">
        <f>COUNTIFS(C4:C4,"=Low",F4:F4,"=YES-Partially meets")</f>
        <v>0</v>
      </c>
      <c r="Q4" s="111">
        <f>COUNTIFS(C4:C4,"=Low",F4:F4,"=NO-Does not meet")</f>
        <v>0</v>
      </c>
      <c r="R4" s="111">
        <f>+($I4*$I$2)+($J4*$J$2)+(K4*$K$2)+(L4*$L$2)+(M4*$M$2)+(N4*$N$2)+(O4*$O$2)+(P4*$P$2)+(Q4*$Q$2)</f>
        <v>0</v>
      </c>
      <c r="S4" s="111">
        <f t="shared" ref="S4:S67" si="0">IF($G4="Production",1,IF($G4="Development",0.25,0))</f>
        <v>0</v>
      </c>
      <c r="T4" s="111">
        <f t="shared" ref="T4" si="1">+R4*S4</f>
        <v>0</v>
      </c>
      <c r="U4" s="111">
        <v>5</v>
      </c>
      <c r="V4" s="115"/>
      <c r="W4" s="125"/>
    </row>
    <row r="5" spans="1:23" s="12" customFormat="1" ht="75" customHeight="1" x14ac:dyDescent="0.2">
      <c r="A5" s="106"/>
      <c r="B5" s="128"/>
      <c r="C5" s="107" t="s">
        <v>106</v>
      </c>
      <c r="D5" s="108" t="s">
        <v>155</v>
      </c>
      <c r="E5" s="113"/>
      <c r="F5" s="110" t="s">
        <v>104</v>
      </c>
      <c r="G5" s="110" t="s">
        <v>104</v>
      </c>
      <c r="H5" s="110" t="s">
        <v>104</v>
      </c>
      <c r="I5" s="111">
        <f t="shared" ref="I5:I68" si="2">COUNTIFS(C5:C5,"=High",F5:F5,"=YES-Fully meets")</f>
        <v>0</v>
      </c>
      <c r="J5" s="111">
        <f t="shared" ref="J5:J68" si="3">COUNTIFS(C5:C5,"=High",F5:F5,"=YES-Partially meets")</f>
        <v>0</v>
      </c>
      <c r="K5" s="111">
        <f t="shared" ref="K5:K68" si="4">COUNTIFS(C5:C5,"=High",F5:F5,"=NO-Does not meet")</f>
        <v>0</v>
      </c>
      <c r="L5" s="111">
        <f t="shared" ref="L5:L68" si="5">COUNTIFS(C5:C5,"=Medium",F5:F5,"=YES-Fully meets")</f>
        <v>0</v>
      </c>
      <c r="M5" s="111">
        <f t="shared" ref="M5:M68" si="6">COUNTIFS(C5:C5,"=Medium",F5:F5,"=YES-Partially meets")</f>
        <v>0</v>
      </c>
      <c r="N5" s="111">
        <f t="shared" ref="N5:N68" si="7">COUNTIFS(C5:C5,"=Medium",F5:F5,"=NO-Does not meet")</f>
        <v>0</v>
      </c>
      <c r="O5" s="111">
        <f t="shared" ref="O5:O68" si="8">COUNTIFS(C5:C5,"=Low",F5:F5,"=YES-Fully meets")</f>
        <v>0</v>
      </c>
      <c r="P5" s="111">
        <f t="shared" ref="P5:P68" si="9">COUNTIFS(C5:C5,"=Low",F5:F5,"=YES-Partially meets")</f>
        <v>0</v>
      </c>
      <c r="Q5" s="111">
        <f t="shared" ref="Q5:Q68" si="10">COUNTIFS(C5:C5,"=Low",F5:F5,"=NO-Does not meet")</f>
        <v>0</v>
      </c>
      <c r="R5" s="111">
        <f t="shared" ref="R5:R68" si="11">+($I5*$I$2)+($J5*$J$2)+(K5*$K$2)+(L5*$L$2)+(M5*$M$2)+(N5*$N$2)+(O5*$O$2)+(P5*$P$2)+(Q5*$Q$2)</f>
        <v>0</v>
      </c>
      <c r="S5" s="111">
        <f t="shared" si="0"/>
        <v>0</v>
      </c>
      <c r="T5" s="111">
        <f t="shared" ref="T5:T68" si="12">+R5*S5</f>
        <v>0</v>
      </c>
      <c r="U5" s="111">
        <v>5</v>
      </c>
      <c r="V5" s="115"/>
      <c r="W5" s="125"/>
    </row>
    <row r="6" spans="1:23" s="12" customFormat="1" ht="75" customHeight="1" x14ac:dyDescent="0.2">
      <c r="A6" s="106"/>
      <c r="B6" s="128"/>
      <c r="C6" s="107" t="s">
        <v>106</v>
      </c>
      <c r="D6" s="108" t="s">
        <v>155</v>
      </c>
      <c r="E6" s="113"/>
      <c r="F6" s="110" t="s">
        <v>104</v>
      </c>
      <c r="G6" s="110" t="s">
        <v>104</v>
      </c>
      <c r="H6" s="110" t="s">
        <v>104</v>
      </c>
      <c r="I6" s="111">
        <f t="shared" si="2"/>
        <v>0</v>
      </c>
      <c r="J6" s="111">
        <f t="shared" si="3"/>
        <v>0</v>
      </c>
      <c r="K6" s="111">
        <f t="shared" si="4"/>
        <v>0</v>
      </c>
      <c r="L6" s="111">
        <f t="shared" si="5"/>
        <v>0</v>
      </c>
      <c r="M6" s="111">
        <f t="shared" si="6"/>
        <v>0</v>
      </c>
      <c r="N6" s="111">
        <f t="shared" si="7"/>
        <v>0</v>
      </c>
      <c r="O6" s="111">
        <f t="shared" si="8"/>
        <v>0</v>
      </c>
      <c r="P6" s="111">
        <f t="shared" si="9"/>
        <v>0</v>
      </c>
      <c r="Q6" s="111">
        <f t="shared" si="10"/>
        <v>0</v>
      </c>
      <c r="R6" s="111">
        <f t="shared" si="11"/>
        <v>0</v>
      </c>
      <c r="S6" s="111">
        <f t="shared" si="0"/>
        <v>0</v>
      </c>
      <c r="T6" s="111">
        <f t="shared" si="12"/>
        <v>0</v>
      </c>
      <c r="U6" s="111">
        <v>5</v>
      </c>
      <c r="V6" s="115"/>
      <c r="W6" s="125"/>
    </row>
    <row r="7" spans="1:23" s="12" customFormat="1" ht="75" customHeight="1" x14ac:dyDescent="0.2">
      <c r="A7" s="106"/>
      <c r="B7" s="128"/>
      <c r="C7" s="107" t="s">
        <v>106</v>
      </c>
      <c r="D7" s="108" t="s">
        <v>155</v>
      </c>
      <c r="E7" s="113"/>
      <c r="F7" s="110" t="s">
        <v>104</v>
      </c>
      <c r="G7" s="110" t="s">
        <v>104</v>
      </c>
      <c r="H7" s="110" t="s">
        <v>104</v>
      </c>
      <c r="I7" s="111">
        <f t="shared" si="2"/>
        <v>0</v>
      </c>
      <c r="J7" s="111">
        <f t="shared" si="3"/>
        <v>0</v>
      </c>
      <c r="K7" s="111">
        <f t="shared" si="4"/>
        <v>0</v>
      </c>
      <c r="L7" s="111">
        <f t="shared" si="5"/>
        <v>0</v>
      </c>
      <c r="M7" s="111">
        <f t="shared" si="6"/>
        <v>0</v>
      </c>
      <c r="N7" s="111">
        <f t="shared" si="7"/>
        <v>0</v>
      </c>
      <c r="O7" s="111">
        <f t="shared" si="8"/>
        <v>0</v>
      </c>
      <c r="P7" s="111">
        <f t="shared" si="9"/>
        <v>0</v>
      </c>
      <c r="Q7" s="111">
        <f t="shared" si="10"/>
        <v>0</v>
      </c>
      <c r="R7" s="111">
        <f t="shared" si="11"/>
        <v>0</v>
      </c>
      <c r="S7" s="111">
        <f t="shared" si="0"/>
        <v>0</v>
      </c>
      <c r="T7" s="111">
        <f t="shared" si="12"/>
        <v>0</v>
      </c>
      <c r="U7" s="111">
        <v>5</v>
      </c>
      <c r="V7" s="115"/>
      <c r="W7" s="125"/>
    </row>
    <row r="8" spans="1:23" s="12" customFormat="1" ht="75" customHeight="1" x14ac:dyDescent="0.2">
      <c r="A8" s="106"/>
      <c r="B8" s="128"/>
      <c r="C8" s="107" t="s">
        <v>106</v>
      </c>
      <c r="D8" s="108" t="s">
        <v>155</v>
      </c>
      <c r="E8" s="113"/>
      <c r="F8" s="110" t="s">
        <v>104</v>
      </c>
      <c r="G8" s="110" t="s">
        <v>104</v>
      </c>
      <c r="H8" s="110" t="s">
        <v>104</v>
      </c>
      <c r="I8" s="111">
        <f t="shared" si="2"/>
        <v>0</v>
      </c>
      <c r="J8" s="111">
        <f t="shared" si="3"/>
        <v>0</v>
      </c>
      <c r="K8" s="111">
        <f t="shared" si="4"/>
        <v>0</v>
      </c>
      <c r="L8" s="111">
        <f t="shared" si="5"/>
        <v>0</v>
      </c>
      <c r="M8" s="111">
        <f t="shared" si="6"/>
        <v>0</v>
      </c>
      <c r="N8" s="111">
        <f t="shared" si="7"/>
        <v>0</v>
      </c>
      <c r="O8" s="111">
        <f t="shared" si="8"/>
        <v>0</v>
      </c>
      <c r="P8" s="111">
        <f t="shared" si="9"/>
        <v>0</v>
      </c>
      <c r="Q8" s="111">
        <f t="shared" si="10"/>
        <v>0</v>
      </c>
      <c r="R8" s="111">
        <f t="shared" si="11"/>
        <v>0</v>
      </c>
      <c r="S8" s="111">
        <f t="shared" si="0"/>
        <v>0</v>
      </c>
      <c r="T8" s="111">
        <f t="shared" si="12"/>
        <v>0</v>
      </c>
      <c r="U8" s="111">
        <v>5</v>
      </c>
      <c r="V8" s="115"/>
      <c r="W8" s="125"/>
    </row>
    <row r="9" spans="1:23" s="12" customFormat="1" ht="75" customHeight="1" x14ac:dyDescent="0.2">
      <c r="A9" s="106"/>
      <c r="B9" s="128"/>
      <c r="C9" s="107" t="s">
        <v>106</v>
      </c>
      <c r="D9" s="108" t="s">
        <v>155</v>
      </c>
      <c r="E9" s="113"/>
      <c r="F9" s="110" t="s">
        <v>104</v>
      </c>
      <c r="G9" s="110" t="s">
        <v>104</v>
      </c>
      <c r="H9" s="110" t="s">
        <v>104</v>
      </c>
      <c r="I9" s="111">
        <f t="shared" si="2"/>
        <v>0</v>
      </c>
      <c r="J9" s="111">
        <f t="shared" si="3"/>
        <v>0</v>
      </c>
      <c r="K9" s="111">
        <f t="shared" si="4"/>
        <v>0</v>
      </c>
      <c r="L9" s="111">
        <f t="shared" si="5"/>
        <v>0</v>
      </c>
      <c r="M9" s="111">
        <f t="shared" si="6"/>
        <v>0</v>
      </c>
      <c r="N9" s="111">
        <f t="shared" si="7"/>
        <v>0</v>
      </c>
      <c r="O9" s="111">
        <f t="shared" si="8"/>
        <v>0</v>
      </c>
      <c r="P9" s="111">
        <f t="shared" si="9"/>
        <v>0</v>
      </c>
      <c r="Q9" s="111">
        <f t="shared" si="10"/>
        <v>0</v>
      </c>
      <c r="R9" s="111">
        <f t="shared" si="11"/>
        <v>0</v>
      </c>
      <c r="S9" s="111">
        <f t="shared" si="0"/>
        <v>0</v>
      </c>
      <c r="T9" s="111">
        <f t="shared" si="12"/>
        <v>0</v>
      </c>
      <c r="U9" s="111">
        <v>5</v>
      </c>
      <c r="V9" s="115"/>
      <c r="W9" s="125"/>
    </row>
    <row r="10" spans="1:23" s="12" customFormat="1" ht="75" customHeight="1" x14ac:dyDescent="0.2">
      <c r="A10" s="106"/>
      <c r="B10" s="128"/>
      <c r="C10" s="107" t="s">
        <v>106</v>
      </c>
      <c r="D10" s="108" t="s">
        <v>155</v>
      </c>
      <c r="E10" s="113"/>
      <c r="F10" s="110" t="s">
        <v>104</v>
      </c>
      <c r="G10" s="110" t="s">
        <v>104</v>
      </c>
      <c r="H10" s="110" t="s">
        <v>104</v>
      </c>
      <c r="I10" s="111">
        <f t="shared" si="2"/>
        <v>0</v>
      </c>
      <c r="J10" s="111">
        <f t="shared" si="3"/>
        <v>0</v>
      </c>
      <c r="K10" s="111">
        <f t="shared" si="4"/>
        <v>0</v>
      </c>
      <c r="L10" s="111">
        <f t="shared" si="5"/>
        <v>0</v>
      </c>
      <c r="M10" s="111">
        <f t="shared" si="6"/>
        <v>0</v>
      </c>
      <c r="N10" s="111">
        <f t="shared" si="7"/>
        <v>0</v>
      </c>
      <c r="O10" s="111">
        <f t="shared" si="8"/>
        <v>0</v>
      </c>
      <c r="P10" s="111">
        <f t="shared" si="9"/>
        <v>0</v>
      </c>
      <c r="Q10" s="111">
        <f t="shared" si="10"/>
        <v>0</v>
      </c>
      <c r="R10" s="111">
        <f t="shared" si="11"/>
        <v>0</v>
      </c>
      <c r="S10" s="111">
        <f t="shared" si="0"/>
        <v>0</v>
      </c>
      <c r="T10" s="111">
        <f t="shared" si="12"/>
        <v>0</v>
      </c>
      <c r="U10" s="111">
        <v>5</v>
      </c>
      <c r="V10" s="115"/>
      <c r="W10" s="125"/>
    </row>
    <row r="11" spans="1:23" s="12" customFormat="1" ht="75" customHeight="1" x14ac:dyDescent="0.2">
      <c r="A11" s="106"/>
      <c r="B11" s="128"/>
      <c r="C11" s="107" t="s">
        <v>106</v>
      </c>
      <c r="D11" s="108" t="s">
        <v>155</v>
      </c>
      <c r="E11" s="113"/>
      <c r="F11" s="110" t="s">
        <v>104</v>
      </c>
      <c r="G11" s="110" t="s">
        <v>104</v>
      </c>
      <c r="H11" s="110" t="s">
        <v>104</v>
      </c>
      <c r="I11" s="111">
        <f t="shared" si="2"/>
        <v>0</v>
      </c>
      <c r="J11" s="111">
        <f t="shared" si="3"/>
        <v>0</v>
      </c>
      <c r="K11" s="111">
        <f t="shared" si="4"/>
        <v>0</v>
      </c>
      <c r="L11" s="111">
        <f t="shared" si="5"/>
        <v>0</v>
      </c>
      <c r="M11" s="111">
        <f t="shared" si="6"/>
        <v>0</v>
      </c>
      <c r="N11" s="111">
        <f t="shared" si="7"/>
        <v>0</v>
      </c>
      <c r="O11" s="111">
        <f t="shared" si="8"/>
        <v>0</v>
      </c>
      <c r="P11" s="111">
        <f t="shared" si="9"/>
        <v>0</v>
      </c>
      <c r="Q11" s="111">
        <f t="shared" si="10"/>
        <v>0</v>
      </c>
      <c r="R11" s="111">
        <f t="shared" si="11"/>
        <v>0</v>
      </c>
      <c r="S11" s="111">
        <f t="shared" si="0"/>
        <v>0</v>
      </c>
      <c r="T11" s="111">
        <f t="shared" si="12"/>
        <v>0</v>
      </c>
      <c r="U11" s="111">
        <v>5</v>
      </c>
      <c r="V11" s="115"/>
      <c r="W11" s="125"/>
    </row>
    <row r="12" spans="1:23" s="12" customFormat="1" ht="75" customHeight="1" x14ac:dyDescent="0.2">
      <c r="A12" s="106"/>
      <c r="B12" s="128"/>
      <c r="C12" s="107" t="s">
        <v>106</v>
      </c>
      <c r="D12" s="108" t="s">
        <v>155</v>
      </c>
      <c r="E12" s="113"/>
      <c r="F12" s="110" t="s">
        <v>104</v>
      </c>
      <c r="G12" s="110" t="s">
        <v>104</v>
      </c>
      <c r="H12" s="110" t="s">
        <v>104</v>
      </c>
      <c r="I12" s="111">
        <f t="shared" si="2"/>
        <v>0</v>
      </c>
      <c r="J12" s="111">
        <f t="shared" si="3"/>
        <v>0</v>
      </c>
      <c r="K12" s="111">
        <f t="shared" si="4"/>
        <v>0</v>
      </c>
      <c r="L12" s="111">
        <f t="shared" si="5"/>
        <v>0</v>
      </c>
      <c r="M12" s="111">
        <f t="shared" si="6"/>
        <v>0</v>
      </c>
      <c r="N12" s="111">
        <f t="shared" si="7"/>
        <v>0</v>
      </c>
      <c r="O12" s="111">
        <f t="shared" si="8"/>
        <v>0</v>
      </c>
      <c r="P12" s="111">
        <f t="shared" si="9"/>
        <v>0</v>
      </c>
      <c r="Q12" s="111">
        <f t="shared" si="10"/>
        <v>0</v>
      </c>
      <c r="R12" s="111">
        <f t="shared" si="11"/>
        <v>0</v>
      </c>
      <c r="S12" s="111">
        <f t="shared" si="0"/>
        <v>0</v>
      </c>
      <c r="T12" s="111">
        <f t="shared" si="12"/>
        <v>0</v>
      </c>
      <c r="U12" s="111">
        <v>5</v>
      </c>
      <c r="V12" s="115"/>
      <c r="W12" s="125"/>
    </row>
    <row r="13" spans="1:23" s="12" customFormat="1" ht="75" customHeight="1" x14ac:dyDescent="0.2">
      <c r="A13" s="106"/>
      <c r="B13" s="128"/>
      <c r="C13" s="107" t="s">
        <v>106</v>
      </c>
      <c r="D13" s="108" t="s">
        <v>155</v>
      </c>
      <c r="E13" s="113"/>
      <c r="F13" s="110" t="s">
        <v>104</v>
      </c>
      <c r="G13" s="110" t="s">
        <v>104</v>
      </c>
      <c r="H13" s="110" t="s">
        <v>104</v>
      </c>
      <c r="I13" s="111">
        <f t="shared" si="2"/>
        <v>0</v>
      </c>
      <c r="J13" s="111">
        <f t="shared" si="3"/>
        <v>0</v>
      </c>
      <c r="K13" s="111">
        <f t="shared" si="4"/>
        <v>0</v>
      </c>
      <c r="L13" s="111">
        <f t="shared" si="5"/>
        <v>0</v>
      </c>
      <c r="M13" s="111">
        <f t="shared" si="6"/>
        <v>0</v>
      </c>
      <c r="N13" s="111">
        <f t="shared" si="7"/>
        <v>0</v>
      </c>
      <c r="O13" s="111">
        <f t="shared" si="8"/>
        <v>0</v>
      </c>
      <c r="P13" s="111">
        <f t="shared" si="9"/>
        <v>0</v>
      </c>
      <c r="Q13" s="111">
        <f t="shared" si="10"/>
        <v>0</v>
      </c>
      <c r="R13" s="111">
        <f t="shared" si="11"/>
        <v>0</v>
      </c>
      <c r="S13" s="111">
        <f t="shared" si="0"/>
        <v>0</v>
      </c>
      <c r="T13" s="111">
        <f t="shared" si="12"/>
        <v>0</v>
      </c>
      <c r="U13" s="111">
        <v>5</v>
      </c>
      <c r="V13" s="115"/>
      <c r="W13" s="125"/>
    </row>
    <row r="14" spans="1:23" s="12" customFormat="1" ht="75" customHeight="1" x14ac:dyDescent="0.2">
      <c r="A14" s="106"/>
      <c r="B14" s="128"/>
      <c r="C14" s="107" t="s">
        <v>106</v>
      </c>
      <c r="D14" s="108" t="s">
        <v>155</v>
      </c>
      <c r="E14" s="113"/>
      <c r="F14" s="110" t="s">
        <v>104</v>
      </c>
      <c r="G14" s="110" t="s">
        <v>104</v>
      </c>
      <c r="H14" s="110" t="s">
        <v>104</v>
      </c>
      <c r="I14" s="111">
        <f t="shared" si="2"/>
        <v>0</v>
      </c>
      <c r="J14" s="111">
        <f t="shared" si="3"/>
        <v>0</v>
      </c>
      <c r="K14" s="111">
        <f t="shared" si="4"/>
        <v>0</v>
      </c>
      <c r="L14" s="111">
        <f t="shared" si="5"/>
        <v>0</v>
      </c>
      <c r="M14" s="111">
        <f t="shared" si="6"/>
        <v>0</v>
      </c>
      <c r="N14" s="111">
        <f t="shared" si="7"/>
        <v>0</v>
      </c>
      <c r="O14" s="111">
        <f t="shared" si="8"/>
        <v>0</v>
      </c>
      <c r="P14" s="111">
        <f t="shared" si="9"/>
        <v>0</v>
      </c>
      <c r="Q14" s="111">
        <f t="shared" si="10"/>
        <v>0</v>
      </c>
      <c r="R14" s="111">
        <f t="shared" si="11"/>
        <v>0</v>
      </c>
      <c r="S14" s="111">
        <f t="shared" si="0"/>
        <v>0</v>
      </c>
      <c r="T14" s="111">
        <f t="shared" si="12"/>
        <v>0</v>
      </c>
      <c r="U14" s="111">
        <v>5</v>
      </c>
      <c r="V14" s="115"/>
      <c r="W14" s="125"/>
    </row>
    <row r="15" spans="1:23" s="12" customFormat="1" ht="75" customHeight="1" x14ac:dyDescent="0.2">
      <c r="A15" s="106"/>
      <c r="B15" s="128"/>
      <c r="C15" s="107" t="s">
        <v>106</v>
      </c>
      <c r="D15" s="108" t="s">
        <v>155</v>
      </c>
      <c r="E15" s="113"/>
      <c r="F15" s="110" t="s">
        <v>104</v>
      </c>
      <c r="G15" s="110" t="s">
        <v>104</v>
      </c>
      <c r="H15" s="110" t="s">
        <v>104</v>
      </c>
      <c r="I15" s="111">
        <f t="shared" si="2"/>
        <v>0</v>
      </c>
      <c r="J15" s="111">
        <f t="shared" si="3"/>
        <v>0</v>
      </c>
      <c r="K15" s="111">
        <f t="shared" si="4"/>
        <v>0</v>
      </c>
      <c r="L15" s="111">
        <f t="shared" si="5"/>
        <v>0</v>
      </c>
      <c r="M15" s="111">
        <f t="shared" si="6"/>
        <v>0</v>
      </c>
      <c r="N15" s="111">
        <f t="shared" si="7"/>
        <v>0</v>
      </c>
      <c r="O15" s="111">
        <f t="shared" si="8"/>
        <v>0</v>
      </c>
      <c r="P15" s="111">
        <f t="shared" si="9"/>
        <v>0</v>
      </c>
      <c r="Q15" s="111">
        <f t="shared" si="10"/>
        <v>0</v>
      </c>
      <c r="R15" s="111">
        <f t="shared" si="11"/>
        <v>0</v>
      </c>
      <c r="S15" s="111">
        <f t="shared" si="0"/>
        <v>0</v>
      </c>
      <c r="T15" s="111">
        <f t="shared" si="12"/>
        <v>0</v>
      </c>
      <c r="U15" s="111">
        <v>5</v>
      </c>
      <c r="V15" s="115"/>
      <c r="W15" s="125"/>
    </row>
    <row r="16" spans="1:23" s="12" customFormat="1" ht="75" customHeight="1" x14ac:dyDescent="0.2">
      <c r="A16" s="106"/>
      <c r="B16" s="128"/>
      <c r="C16" s="107" t="s">
        <v>106</v>
      </c>
      <c r="D16" s="108" t="s">
        <v>155</v>
      </c>
      <c r="E16" s="113"/>
      <c r="F16" s="110" t="s">
        <v>104</v>
      </c>
      <c r="G16" s="110" t="s">
        <v>104</v>
      </c>
      <c r="H16" s="110" t="s">
        <v>104</v>
      </c>
      <c r="I16" s="111">
        <f t="shared" si="2"/>
        <v>0</v>
      </c>
      <c r="J16" s="111">
        <f t="shared" si="3"/>
        <v>0</v>
      </c>
      <c r="K16" s="111">
        <f t="shared" si="4"/>
        <v>0</v>
      </c>
      <c r="L16" s="111">
        <f t="shared" si="5"/>
        <v>0</v>
      </c>
      <c r="M16" s="111">
        <f t="shared" si="6"/>
        <v>0</v>
      </c>
      <c r="N16" s="111">
        <f t="shared" si="7"/>
        <v>0</v>
      </c>
      <c r="O16" s="111">
        <f t="shared" si="8"/>
        <v>0</v>
      </c>
      <c r="P16" s="111">
        <f t="shared" si="9"/>
        <v>0</v>
      </c>
      <c r="Q16" s="111">
        <f t="shared" si="10"/>
        <v>0</v>
      </c>
      <c r="R16" s="111">
        <f t="shared" si="11"/>
        <v>0</v>
      </c>
      <c r="S16" s="111">
        <f t="shared" si="0"/>
        <v>0</v>
      </c>
      <c r="T16" s="111">
        <f t="shared" si="12"/>
        <v>0</v>
      </c>
      <c r="U16" s="111">
        <v>5</v>
      </c>
      <c r="V16" s="115"/>
      <c r="W16" s="125"/>
    </row>
    <row r="17" spans="1:23" s="12" customFormat="1" ht="75" customHeight="1" x14ac:dyDescent="0.2">
      <c r="A17" s="106"/>
      <c r="B17" s="128"/>
      <c r="C17" s="107" t="s">
        <v>106</v>
      </c>
      <c r="D17" s="108" t="s">
        <v>155</v>
      </c>
      <c r="E17" s="113"/>
      <c r="F17" s="110" t="s">
        <v>104</v>
      </c>
      <c r="G17" s="110" t="s">
        <v>104</v>
      </c>
      <c r="H17" s="110" t="s">
        <v>104</v>
      </c>
      <c r="I17" s="111">
        <f t="shared" si="2"/>
        <v>0</v>
      </c>
      <c r="J17" s="111">
        <f t="shared" si="3"/>
        <v>0</v>
      </c>
      <c r="K17" s="111">
        <f t="shared" si="4"/>
        <v>0</v>
      </c>
      <c r="L17" s="111">
        <f t="shared" si="5"/>
        <v>0</v>
      </c>
      <c r="M17" s="111">
        <f t="shared" si="6"/>
        <v>0</v>
      </c>
      <c r="N17" s="111">
        <f t="shared" si="7"/>
        <v>0</v>
      </c>
      <c r="O17" s="111">
        <f t="shared" si="8"/>
        <v>0</v>
      </c>
      <c r="P17" s="111">
        <f t="shared" si="9"/>
        <v>0</v>
      </c>
      <c r="Q17" s="111">
        <f t="shared" si="10"/>
        <v>0</v>
      </c>
      <c r="R17" s="111">
        <f t="shared" si="11"/>
        <v>0</v>
      </c>
      <c r="S17" s="111">
        <f t="shared" si="0"/>
        <v>0</v>
      </c>
      <c r="T17" s="111">
        <f t="shared" si="12"/>
        <v>0</v>
      </c>
      <c r="U17" s="111">
        <v>5</v>
      </c>
      <c r="V17" s="115"/>
      <c r="W17" s="125"/>
    </row>
    <row r="18" spans="1:23" s="12" customFormat="1" ht="75" customHeight="1" x14ac:dyDescent="0.2">
      <c r="A18" s="106"/>
      <c r="B18" s="128"/>
      <c r="C18" s="107" t="s">
        <v>106</v>
      </c>
      <c r="D18" s="108" t="s">
        <v>155</v>
      </c>
      <c r="E18" s="113"/>
      <c r="F18" s="110" t="s">
        <v>104</v>
      </c>
      <c r="G18" s="110" t="s">
        <v>104</v>
      </c>
      <c r="H18" s="110" t="s">
        <v>104</v>
      </c>
      <c r="I18" s="111">
        <f t="shared" si="2"/>
        <v>0</v>
      </c>
      <c r="J18" s="111">
        <f t="shared" si="3"/>
        <v>0</v>
      </c>
      <c r="K18" s="111">
        <f t="shared" si="4"/>
        <v>0</v>
      </c>
      <c r="L18" s="111">
        <f t="shared" si="5"/>
        <v>0</v>
      </c>
      <c r="M18" s="111">
        <f t="shared" si="6"/>
        <v>0</v>
      </c>
      <c r="N18" s="111">
        <f t="shared" si="7"/>
        <v>0</v>
      </c>
      <c r="O18" s="111">
        <f t="shared" si="8"/>
        <v>0</v>
      </c>
      <c r="P18" s="111">
        <f t="shared" si="9"/>
        <v>0</v>
      </c>
      <c r="Q18" s="111">
        <f t="shared" si="10"/>
        <v>0</v>
      </c>
      <c r="R18" s="111">
        <f t="shared" si="11"/>
        <v>0</v>
      </c>
      <c r="S18" s="111">
        <f t="shared" si="0"/>
        <v>0</v>
      </c>
      <c r="T18" s="111">
        <f t="shared" si="12"/>
        <v>0</v>
      </c>
      <c r="U18" s="111">
        <v>5</v>
      </c>
      <c r="V18" s="115"/>
      <c r="W18" s="125"/>
    </row>
    <row r="19" spans="1:23" s="12" customFormat="1" ht="75" customHeight="1" x14ac:dyDescent="0.2">
      <c r="A19" s="106"/>
      <c r="B19" s="128"/>
      <c r="C19" s="107" t="s">
        <v>106</v>
      </c>
      <c r="D19" s="108" t="s">
        <v>155</v>
      </c>
      <c r="E19" s="113"/>
      <c r="F19" s="110" t="s">
        <v>104</v>
      </c>
      <c r="G19" s="110" t="s">
        <v>104</v>
      </c>
      <c r="H19" s="110" t="s">
        <v>104</v>
      </c>
      <c r="I19" s="111">
        <f t="shared" si="2"/>
        <v>0</v>
      </c>
      <c r="J19" s="111">
        <f t="shared" si="3"/>
        <v>0</v>
      </c>
      <c r="K19" s="111">
        <f t="shared" si="4"/>
        <v>0</v>
      </c>
      <c r="L19" s="111">
        <f t="shared" si="5"/>
        <v>0</v>
      </c>
      <c r="M19" s="111">
        <f t="shared" si="6"/>
        <v>0</v>
      </c>
      <c r="N19" s="111">
        <f t="shared" si="7"/>
        <v>0</v>
      </c>
      <c r="O19" s="111">
        <f t="shared" si="8"/>
        <v>0</v>
      </c>
      <c r="P19" s="111">
        <f t="shared" si="9"/>
        <v>0</v>
      </c>
      <c r="Q19" s="111">
        <f t="shared" si="10"/>
        <v>0</v>
      </c>
      <c r="R19" s="111">
        <f t="shared" si="11"/>
        <v>0</v>
      </c>
      <c r="S19" s="111">
        <f t="shared" si="0"/>
        <v>0</v>
      </c>
      <c r="T19" s="111">
        <f t="shared" si="12"/>
        <v>0</v>
      </c>
      <c r="U19" s="111">
        <v>5</v>
      </c>
      <c r="V19" s="115"/>
      <c r="W19" s="125"/>
    </row>
    <row r="20" spans="1:23" s="12" customFormat="1" ht="75" customHeight="1" x14ac:dyDescent="0.2">
      <c r="A20" s="106"/>
      <c r="B20" s="128"/>
      <c r="C20" s="107" t="s">
        <v>106</v>
      </c>
      <c r="D20" s="108" t="s">
        <v>155</v>
      </c>
      <c r="E20" s="113"/>
      <c r="F20" s="110" t="s">
        <v>104</v>
      </c>
      <c r="G20" s="110" t="s">
        <v>104</v>
      </c>
      <c r="H20" s="110" t="s">
        <v>104</v>
      </c>
      <c r="I20" s="111">
        <f t="shared" si="2"/>
        <v>0</v>
      </c>
      <c r="J20" s="111">
        <f t="shared" si="3"/>
        <v>0</v>
      </c>
      <c r="K20" s="111">
        <f t="shared" si="4"/>
        <v>0</v>
      </c>
      <c r="L20" s="111">
        <f t="shared" si="5"/>
        <v>0</v>
      </c>
      <c r="M20" s="111">
        <f t="shared" si="6"/>
        <v>0</v>
      </c>
      <c r="N20" s="111">
        <f t="shared" si="7"/>
        <v>0</v>
      </c>
      <c r="O20" s="111">
        <f t="shared" si="8"/>
        <v>0</v>
      </c>
      <c r="P20" s="111">
        <f t="shared" si="9"/>
        <v>0</v>
      </c>
      <c r="Q20" s="111">
        <f t="shared" si="10"/>
        <v>0</v>
      </c>
      <c r="R20" s="111">
        <f t="shared" si="11"/>
        <v>0</v>
      </c>
      <c r="S20" s="111">
        <f t="shared" si="0"/>
        <v>0</v>
      </c>
      <c r="T20" s="111">
        <f t="shared" si="12"/>
        <v>0</v>
      </c>
      <c r="U20" s="111">
        <v>5</v>
      </c>
      <c r="V20" s="115"/>
      <c r="W20" s="125"/>
    </row>
    <row r="21" spans="1:23" s="12" customFormat="1" ht="75" customHeight="1" x14ac:dyDescent="0.2">
      <c r="A21" s="106"/>
      <c r="B21" s="128"/>
      <c r="C21" s="107" t="s">
        <v>106</v>
      </c>
      <c r="D21" s="108" t="s">
        <v>155</v>
      </c>
      <c r="E21" s="113"/>
      <c r="F21" s="110" t="s">
        <v>104</v>
      </c>
      <c r="G21" s="110" t="s">
        <v>104</v>
      </c>
      <c r="H21" s="110" t="s">
        <v>104</v>
      </c>
      <c r="I21" s="111">
        <f t="shared" si="2"/>
        <v>0</v>
      </c>
      <c r="J21" s="111">
        <f t="shared" si="3"/>
        <v>0</v>
      </c>
      <c r="K21" s="111">
        <f t="shared" si="4"/>
        <v>0</v>
      </c>
      <c r="L21" s="111">
        <f t="shared" si="5"/>
        <v>0</v>
      </c>
      <c r="M21" s="111">
        <f t="shared" si="6"/>
        <v>0</v>
      </c>
      <c r="N21" s="111">
        <f t="shared" si="7"/>
        <v>0</v>
      </c>
      <c r="O21" s="111">
        <f t="shared" si="8"/>
        <v>0</v>
      </c>
      <c r="P21" s="111">
        <f t="shared" si="9"/>
        <v>0</v>
      </c>
      <c r="Q21" s="111">
        <f t="shared" si="10"/>
        <v>0</v>
      </c>
      <c r="R21" s="111">
        <f t="shared" si="11"/>
        <v>0</v>
      </c>
      <c r="S21" s="111">
        <f t="shared" si="0"/>
        <v>0</v>
      </c>
      <c r="T21" s="111">
        <f t="shared" si="12"/>
        <v>0</v>
      </c>
      <c r="U21" s="111">
        <v>5</v>
      </c>
      <c r="V21" s="115"/>
      <c r="W21" s="125"/>
    </row>
    <row r="22" spans="1:23" s="12" customFormat="1" ht="75" customHeight="1" x14ac:dyDescent="0.2">
      <c r="A22" s="106"/>
      <c r="B22" s="128"/>
      <c r="C22" s="107" t="s">
        <v>106</v>
      </c>
      <c r="D22" s="108" t="s">
        <v>155</v>
      </c>
      <c r="E22" s="113"/>
      <c r="F22" s="110" t="s">
        <v>104</v>
      </c>
      <c r="G22" s="110" t="s">
        <v>104</v>
      </c>
      <c r="H22" s="110" t="s">
        <v>104</v>
      </c>
      <c r="I22" s="111">
        <f t="shared" si="2"/>
        <v>0</v>
      </c>
      <c r="J22" s="111">
        <f t="shared" si="3"/>
        <v>0</v>
      </c>
      <c r="K22" s="111">
        <f t="shared" si="4"/>
        <v>0</v>
      </c>
      <c r="L22" s="111">
        <f t="shared" si="5"/>
        <v>0</v>
      </c>
      <c r="M22" s="111">
        <f t="shared" si="6"/>
        <v>0</v>
      </c>
      <c r="N22" s="111">
        <f t="shared" si="7"/>
        <v>0</v>
      </c>
      <c r="O22" s="111">
        <f t="shared" si="8"/>
        <v>0</v>
      </c>
      <c r="P22" s="111">
        <f t="shared" si="9"/>
        <v>0</v>
      </c>
      <c r="Q22" s="111">
        <f t="shared" si="10"/>
        <v>0</v>
      </c>
      <c r="R22" s="111">
        <f t="shared" si="11"/>
        <v>0</v>
      </c>
      <c r="S22" s="111">
        <f t="shared" si="0"/>
        <v>0</v>
      </c>
      <c r="T22" s="111">
        <f t="shared" si="12"/>
        <v>0</v>
      </c>
      <c r="U22" s="111">
        <v>5</v>
      </c>
      <c r="V22" s="115"/>
      <c r="W22" s="125"/>
    </row>
    <row r="23" spans="1:23" s="12" customFormat="1" ht="75" customHeight="1" x14ac:dyDescent="0.2">
      <c r="A23" s="106"/>
      <c r="B23" s="128"/>
      <c r="C23" s="107" t="s">
        <v>106</v>
      </c>
      <c r="D23" s="108" t="s">
        <v>155</v>
      </c>
      <c r="E23" s="113"/>
      <c r="F23" s="110" t="s">
        <v>104</v>
      </c>
      <c r="G23" s="110" t="s">
        <v>104</v>
      </c>
      <c r="H23" s="110" t="s">
        <v>104</v>
      </c>
      <c r="I23" s="111">
        <f t="shared" si="2"/>
        <v>0</v>
      </c>
      <c r="J23" s="111">
        <f t="shared" si="3"/>
        <v>0</v>
      </c>
      <c r="K23" s="111">
        <f t="shared" si="4"/>
        <v>0</v>
      </c>
      <c r="L23" s="111">
        <f t="shared" si="5"/>
        <v>0</v>
      </c>
      <c r="M23" s="111">
        <f t="shared" si="6"/>
        <v>0</v>
      </c>
      <c r="N23" s="111">
        <f t="shared" si="7"/>
        <v>0</v>
      </c>
      <c r="O23" s="111">
        <f t="shared" si="8"/>
        <v>0</v>
      </c>
      <c r="P23" s="111">
        <f t="shared" si="9"/>
        <v>0</v>
      </c>
      <c r="Q23" s="111">
        <f t="shared" si="10"/>
        <v>0</v>
      </c>
      <c r="R23" s="111">
        <f t="shared" si="11"/>
        <v>0</v>
      </c>
      <c r="S23" s="111">
        <f t="shared" si="0"/>
        <v>0</v>
      </c>
      <c r="T23" s="111">
        <f t="shared" si="12"/>
        <v>0</v>
      </c>
      <c r="U23" s="111">
        <v>5</v>
      </c>
      <c r="V23" s="115"/>
      <c r="W23" s="125"/>
    </row>
    <row r="24" spans="1:23" s="12" customFormat="1" ht="75" customHeight="1" x14ac:dyDescent="0.2">
      <c r="A24" s="106"/>
      <c r="B24" s="128"/>
      <c r="C24" s="107" t="s">
        <v>106</v>
      </c>
      <c r="D24" s="108" t="s">
        <v>155</v>
      </c>
      <c r="E24" s="113"/>
      <c r="F24" s="110" t="s">
        <v>104</v>
      </c>
      <c r="G24" s="110" t="s">
        <v>104</v>
      </c>
      <c r="H24" s="110" t="s">
        <v>104</v>
      </c>
      <c r="I24" s="111">
        <f t="shared" si="2"/>
        <v>0</v>
      </c>
      <c r="J24" s="111">
        <f t="shared" si="3"/>
        <v>0</v>
      </c>
      <c r="K24" s="111">
        <f t="shared" si="4"/>
        <v>0</v>
      </c>
      <c r="L24" s="111">
        <f t="shared" si="5"/>
        <v>0</v>
      </c>
      <c r="M24" s="111">
        <f t="shared" si="6"/>
        <v>0</v>
      </c>
      <c r="N24" s="111">
        <f t="shared" si="7"/>
        <v>0</v>
      </c>
      <c r="O24" s="111">
        <f t="shared" si="8"/>
        <v>0</v>
      </c>
      <c r="P24" s="111">
        <f t="shared" si="9"/>
        <v>0</v>
      </c>
      <c r="Q24" s="111">
        <f t="shared" si="10"/>
        <v>0</v>
      </c>
      <c r="R24" s="111">
        <f t="shared" si="11"/>
        <v>0</v>
      </c>
      <c r="S24" s="111">
        <f t="shared" si="0"/>
        <v>0</v>
      </c>
      <c r="T24" s="111">
        <f t="shared" si="12"/>
        <v>0</v>
      </c>
      <c r="U24" s="111">
        <v>5</v>
      </c>
      <c r="V24" s="115"/>
      <c r="W24" s="125"/>
    </row>
    <row r="25" spans="1:23" s="12" customFormat="1" ht="75" customHeight="1" x14ac:dyDescent="0.2">
      <c r="A25" s="106"/>
      <c r="B25" s="128"/>
      <c r="C25" s="107" t="s">
        <v>106</v>
      </c>
      <c r="D25" s="108" t="s">
        <v>155</v>
      </c>
      <c r="E25" s="113"/>
      <c r="F25" s="110" t="s">
        <v>104</v>
      </c>
      <c r="G25" s="110" t="s">
        <v>104</v>
      </c>
      <c r="H25" s="110" t="s">
        <v>104</v>
      </c>
      <c r="I25" s="111">
        <f t="shared" si="2"/>
        <v>0</v>
      </c>
      <c r="J25" s="111">
        <f t="shared" si="3"/>
        <v>0</v>
      </c>
      <c r="K25" s="111">
        <f t="shared" si="4"/>
        <v>0</v>
      </c>
      <c r="L25" s="111">
        <f t="shared" si="5"/>
        <v>0</v>
      </c>
      <c r="M25" s="111">
        <f t="shared" si="6"/>
        <v>0</v>
      </c>
      <c r="N25" s="111">
        <f t="shared" si="7"/>
        <v>0</v>
      </c>
      <c r="O25" s="111">
        <f t="shared" si="8"/>
        <v>0</v>
      </c>
      <c r="P25" s="111">
        <f t="shared" si="9"/>
        <v>0</v>
      </c>
      <c r="Q25" s="111">
        <f t="shared" si="10"/>
        <v>0</v>
      </c>
      <c r="R25" s="111">
        <f t="shared" si="11"/>
        <v>0</v>
      </c>
      <c r="S25" s="111">
        <f t="shared" si="0"/>
        <v>0</v>
      </c>
      <c r="T25" s="111">
        <f t="shared" si="12"/>
        <v>0</v>
      </c>
      <c r="U25" s="111">
        <v>5</v>
      </c>
      <c r="V25" s="115"/>
      <c r="W25" s="125"/>
    </row>
    <row r="26" spans="1:23" s="12" customFormat="1" ht="75" customHeight="1" x14ac:dyDescent="0.2">
      <c r="A26" s="106"/>
      <c r="B26" s="128"/>
      <c r="C26" s="107" t="s">
        <v>106</v>
      </c>
      <c r="D26" s="108" t="s">
        <v>155</v>
      </c>
      <c r="E26" s="113"/>
      <c r="F26" s="110" t="s">
        <v>104</v>
      </c>
      <c r="G26" s="110" t="s">
        <v>104</v>
      </c>
      <c r="H26" s="110" t="s">
        <v>104</v>
      </c>
      <c r="I26" s="111">
        <f t="shared" si="2"/>
        <v>0</v>
      </c>
      <c r="J26" s="111">
        <f t="shared" si="3"/>
        <v>0</v>
      </c>
      <c r="K26" s="111">
        <f t="shared" si="4"/>
        <v>0</v>
      </c>
      <c r="L26" s="111">
        <f t="shared" si="5"/>
        <v>0</v>
      </c>
      <c r="M26" s="111">
        <f t="shared" si="6"/>
        <v>0</v>
      </c>
      <c r="N26" s="111">
        <f t="shared" si="7"/>
        <v>0</v>
      </c>
      <c r="O26" s="111">
        <f t="shared" si="8"/>
        <v>0</v>
      </c>
      <c r="P26" s="111">
        <f t="shared" si="9"/>
        <v>0</v>
      </c>
      <c r="Q26" s="111">
        <f t="shared" si="10"/>
        <v>0</v>
      </c>
      <c r="R26" s="111">
        <f t="shared" si="11"/>
        <v>0</v>
      </c>
      <c r="S26" s="111">
        <f t="shared" si="0"/>
        <v>0</v>
      </c>
      <c r="T26" s="111">
        <f t="shared" si="12"/>
        <v>0</v>
      </c>
      <c r="U26" s="111">
        <v>5</v>
      </c>
      <c r="V26" s="115"/>
      <c r="W26" s="125"/>
    </row>
    <row r="27" spans="1:23" s="12" customFormat="1" ht="75" customHeight="1" x14ac:dyDescent="0.2">
      <c r="A27" s="106"/>
      <c r="B27" s="128"/>
      <c r="C27" s="107" t="s">
        <v>106</v>
      </c>
      <c r="D27" s="108" t="s">
        <v>155</v>
      </c>
      <c r="E27" s="113"/>
      <c r="F27" s="110" t="s">
        <v>104</v>
      </c>
      <c r="G27" s="110" t="s">
        <v>104</v>
      </c>
      <c r="H27" s="110" t="s">
        <v>104</v>
      </c>
      <c r="I27" s="111">
        <f t="shared" si="2"/>
        <v>0</v>
      </c>
      <c r="J27" s="111">
        <f t="shared" si="3"/>
        <v>0</v>
      </c>
      <c r="K27" s="111">
        <f t="shared" si="4"/>
        <v>0</v>
      </c>
      <c r="L27" s="111">
        <f t="shared" si="5"/>
        <v>0</v>
      </c>
      <c r="M27" s="111">
        <f t="shared" si="6"/>
        <v>0</v>
      </c>
      <c r="N27" s="111">
        <f t="shared" si="7"/>
        <v>0</v>
      </c>
      <c r="O27" s="111">
        <f t="shared" si="8"/>
        <v>0</v>
      </c>
      <c r="P27" s="111">
        <f t="shared" si="9"/>
        <v>0</v>
      </c>
      <c r="Q27" s="111">
        <f t="shared" si="10"/>
        <v>0</v>
      </c>
      <c r="R27" s="111">
        <f t="shared" si="11"/>
        <v>0</v>
      </c>
      <c r="S27" s="111">
        <f t="shared" si="0"/>
        <v>0</v>
      </c>
      <c r="T27" s="111">
        <f t="shared" si="12"/>
        <v>0</v>
      </c>
      <c r="U27" s="111">
        <v>5</v>
      </c>
      <c r="V27" s="115"/>
      <c r="W27" s="125"/>
    </row>
    <row r="28" spans="1:23" s="12" customFormat="1" ht="75" customHeight="1" x14ac:dyDescent="0.2">
      <c r="A28" s="106"/>
      <c r="B28" s="128"/>
      <c r="C28" s="107" t="s">
        <v>106</v>
      </c>
      <c r="D28" s="108" t="s">
        <v>155</v>
      </c>
      <c r="E28" s="113"/>
      <c r="F28" s="110" t="s">
        <v>104</v>
      </c>
      <c r="G28" s="110" t="s">
        <v>104</v>
      </c>
      <c r="H28" s="110" t="s">
        <v>104</v>
      </c>
      <c r="I28" s="111">
        <f t="shared" si="2"/>
        <v>0</v>
      </c>
      <c r="J28" s="111">
        <f t="shared" si="3"/>
        <v>0</v>
      </c>
      <c r="K28" s="111">
        <f t="shared" si="4"/>
        <v>0</v>
      </c>
      <c r="L28" s="111">
        <f t="shared" si="5"/>
        <v>0</v>
      </c>
      <c r="M28" s="111">
        <f t="shared" si="6"/>
        <v>0</v>
      </c>
      <c r="N28" s="111">
        <f t="shared" si="7"/>
        <v>0</v>
      </c>
      <c r="O28" s="111">
        <f t="shared" si="8"/>
        <v>0</v>
      </c>
      <c r="P28" s="111">
        <f t="shared" si="9"/>
        <v>0</v>
      </c>
      <c r="Q28" s="111">
        <f t="shared" si="10"/>
        <v>0</v>
      </c>
      <c r="R28" s="111">
        <f t="shared" si="11"/>
        <v>0</v>
      </c>
      <c r="S28" s="111">
        <f t="shared" si="0"/>
        <v>0</v>
      </c>
      <c r="T28" s="111">
        <f t="shared" si="12"/>
        <v>0</v>
      </c>
      <c r="U28" s="111">
        <v>5</v>
      </c>
      <c r="V28" s="115"/>
      <c r="W28" s="125"/>
    </row>
    <row r="29" spans="1:23" s="12" customFormat="1" ht="75" customHeight="1" x14ac:dyDescent="0.2">
      <c r="A29" s="106"/>
      <c r="B29" s="128"/>
      <c r="C29" s="107" t="s">
        <v>106</v>
      </c>
      <c r="D29" s="108" t="s">
        <v>155</v>
      </c>
      <c r="E29" s="113"/>
      <c r="F29" s="110" t="s">
        <v>104</v>
      </c>
      <c r="G29" s="110" t="s">
        <v>104</v>
      </c>
      <c r="H29" s="110" t="s">
        <v>104</v>
      </c>
      <c r="I29" s="111">
        <f t="shared" si="2"/>
        <v>0</v>
      </c>
      <c r="J29" s="111">
        <f t="shared" si="3"/>
        <v>0</v>
      </c>
      <c r="K29" s="111">
        <f t="shared" si="4"/>
        <v>0</v>
      </c>
      <c r="L29" s="111">
        <f t="shared" si="5"/>
        <v>0</v>
      </c>
      <c r="M29" s="111">
        <f t="shared" si="6"/>
        <v>0</v>
      </c>
      <c r="N29" s="111">
        <f t="shared" si="7"/>
        <v>0</v>
      </c>
      <c r="O29" s="111">
        <f t="shared" si="8"/>
        <v>0</v>
      </c>
      <c r="P29" s="111">
        <f t="shared" si="9"/>
        <v>0</v>
      </c>
      <c r="Q29" s="111">
        <f t="shared" si="10"/>
        <v>0</v>
      </c>
      <c r="R29" s="111">
        <f t="shared" si="11"/>
        <v>0</v>
      </c>
      <c r="S29" s="111">
        <f t="shared" si="0"/>
        <v>0</v>
      </c>
      <c r="T29" s="111">
        <f t="shared" si="12"/>
        <v>0</v>
      </c>
      <c r="U29" s="111">
        <v>5</v>
      </c>
      <c r="V29" s="115"/>
      <c r="W29" s="125"/>
    </row>
    <row r="30" spans="1:23" s="12" customFormat="1" ht="75" customHeight="1" x14ac:dyDescent="0.2">
      <c r="A30" s="106"/>
      <c r="B30" s="128"/>
      <c r="C30" s="107" t="s">
        <v>106</v>
      </c>
      <c r="D30" s="108" t="s">
        <v>155</v>
      </c>
      <c r="E30" s="113"/>
      <c r="F30" s="110" t="s">
        <v>104</v>
      </c>
      <c r="G30" s="110" t="s">
        <v>104</v>
      </c>
      <c r="H30" s="110" t="s">
        <v>104</v>
      </c>
      <c r="I30" s="111">
        <f t="shared" si="2"/>
        <v>0</v>
      </c>
      <c r="J30" s="111">
        <f t="shared" si="3"/>
        <v>0</v>
      </c>
      <c r="K30" s="111">
        <f t="shared" si="4"/>
        <v>0</v>
      </c>
      <c r="L30" s="111">
        <f t="shared" si="5"/>
        <v>0</v>
      </c>
      <c r="M30" s="111">
        <f t="shared" si="6"/>
        <v>0</v>
      </c>
      <c r="N30" s="111">
        <f t="shared" si="7"/>
        <v>0</v>
      </c>
      <c r="O30" s="111">
        <f t="shared" si="8"/>
        <v>0</v>
      </c>
      <c r="P30" s="111">
        <f t="shared" si="9"/>
        <v>0</v>
      </c>
      <c r="Q30" s="111">
        <f t="shared" si="10"/>
        <v>0</v>
      </c>
      <c r="R30" s="111">
        <f t="shared" si="11"/>
        <v>0</v>
      </c>
      <c r="S30" s="111">
        <f t="shared" si="0"/>
        <v>0</v>
      </c>
      <c r="T30" s="111">
        <f t="shared" si="12"/>
        <v>0</v>
      </c>
      <c r="U30" s="111">
        <v>5</v>
      </c>
      <c r="V30" s="115"/>
      <c r="W30" s="125"/>
    </row>
    <row r="31" spans="1:23" s="12" customFormat="1" ht="75" customHeight="1" x14ac:dyDescent="0.2">
      <c r="A31" s="106"/>
      <c r="B31" s="128"/>
      <c r="C31" s="107" t="s">
        <v>106</v>
      </c>
      <c r="D31" s="108" t="s">
        <v>155</v>
      </c>
      <c r="E31" s="113"/>
      <c r="F31" s="110" t="s">
        <v>104</v>
      </c>
      <c r="G31" s="110" t="s">
        <v>104</v>
      </c>
      <c r="H31" s="110" t="s">
        <v>104</v>
      </c>
      <c r="I31" s="111">
        <f t="shared" si="2"/>
        <v>0</v>
      </c>
      <c r="J31" s="111">
        <f t="shared" si="3"/>
        <v>0</v>
      </c>
      <c r="K31" s="111">
        <f t="shared" si="4"/>
        <v>0</v>
      </c>
      <c r="L31" s="111">
        <f t="shared" si="5"/>
        <v>0</v>
      </c>
      <c r="M31" s="111">
        <f t="shared" si="6"/>
        <v>0</v>
      </c>
      <c r="N31" s="111">
        <f t="shared" si="7"/>
        <v>0</v>
      </c>
      <c r="O31" s="111">
        <f t="shared" si="8"/>
        <v>0</v>
      </c>
      <c r="P31" s="111">
        <f t="shared" si="9"/>
        <v>0</v>
      </c>
      <c r="Q31" s="111">
        <f t="shared" si="10"/>
        <v>0</v>
      </c>
      <c r="R31" s="111">
        <f t="shared" si="11"/>
        <v>0</v>
      </c>
      <c r="S31" s="111">
        <f t="shared" si="0"/>
        <v>0</v>
      </c>
      <c r="T31" s="111">
        <f t="shared" si="12"/>
        <v>0</v>
      </c>
      <c r="U31" s="111">
        <v>5</v>
      </c>
      <c r="V31" s="115"/>
      <c r="W31" s="125"/>
    </row>
    <row r="32" spans="1:23" s="12" customFormat="1" ht="75" customHeight="1" x14ac:dyDescent="0.2">
      <c r="A32" s="106"/>
      <c r="B32" s="128"/>
      <c r="C32" s="107" t="s">
        <v>106</v>
      </c>
      <c r="D32" s="108" t="s">
        <v>155</v>
      </c>
      <c r="E32" s="113"/>
      <c r="F32" s="110" t="s">
        <v>104</v>
      </c>
      <c r="G32" s="110" t="s">
        <v>104</v>
      </c>
      <c r="H32" s="110" t="s">
        <v>104</v>
      </c>
      <c r="I32" s="111">
        <f t="shared" si="2"/>
        <v>0</v>
      </c>
      <c r="J32" s="111">
        <f t="shared" si="3"/>
        <v>0</v>
      </c>
      <c r="K32" s="111">
        <f t="shared" si="4"/>
        <v>0</v>
      </c>
      <c r="L32" s="111">
        <f t="shared" si="5"/>
        <v>0</v>
      </c>
      <c r="M32" s="111">
        <f t="shared" si="6"/>
        <v>0</v>
      </c>
      <c r="N32" s="111">
        <f t="shared" si="7"/>
        <v>0</v>
      </c>
      <c r="O32" s="111">
        <f t="shared" si="8"/>
        <v>0</v>
      </c>
      <c r="P32" s="111">
        <f t="shared" si="9"/>
        <v>0</v>
      </c>
      <c r="Q32" s="111">
        <f t="shared" si="10"/>
        <v>0</v>
      </c>
      <c r="R32" s="111">
        <f t="shared" si="11"/>
        <v>0</v>
      </c>
      <c r="S32" s="111">
        <f t="shared" si="0"/>
        <v>0</v>
      </c>
      <c r="T32" s="111">
        <f t="shared" si="12"/>
        <v>0</v>
      </c>
      <c r="U32" s="111">
        <v>5</v>
      </c>
      <c r="V32" s="115"/>
      <c r="W32" s="125"/>
    </row>
    <row r="33" spans="1:23" s="12" customFormat="1" ht="75" customHeight="1" x14ac:dyDescent="0.2">
      <c r="A33" s="106"/>
      <c r="B33" s="128"/>
      <c r="C33" s="107" t="s">
        <v>106</v>
      </c>
      <c r="D33" s="108" t="s">
        <v>155</v>
      </c>
      <c r="E33" s="113"/>
      <c r="F33" s="110" t="s">
        <v>104</v>
      </c>
      <c r="G33" s="110" t="s">
        <v>104</v>
      </c>
      <c r="H33" s="110" t="s">
        <v>104</v>
      </c>
      <c r="I33" s="111">
        <f t="shared" si="2"/>
        <v>0</v>
      </c>
      <c r="J33" s="111">
        <f t="shared" si="3"/>
        <v>0</v>
      </c>
      <c r="K33" s="111">
        <f t="shared" si="4"/>
        <v>0</v>
      </c>
      <c r="L33" s="111">
        <f t="shared" si="5"/>
        <v>0</v>
      </c>
      <c r="M33" s="111">
        <f t="shared" si="6"/>
        <v>0</v>
      </c>
      <c r="N33" s="111">
        <f t="shared" si="7"/>
        <v>0</v>
      </c>
      <c r="O33" s="111">
        <f t="shared" si="8"/>
        <v>0</v>
      </c>
      <c r="P33" s="111">
        <f t="shared" si="9"/>
        <v>0</v>
      </c>
      <c r="Q33" s="111">
        <f t="shared" si="10"/>
        <v>0</v>
      </c>
      <c r="R33" s="111">
        <f t="shared" si="11"/>
        <v>0</v>
      </c>
      <c r="S33" s="111">
        <f t="shared" si="0"/>
        <v>0</v>
      </c>
      <c r="T33" s="111">
        <f t="shared" si="12"/>
        <v>0</v>
      </c>
      <c r="U33" s="111">
        <v>5</v>
      </c>
      <c r="V33" s="115"/>
      <c r="W33" s="125"/>
    </row>
    <row r="34" spans="1:23" s="12" customFormat="1" ht="75" customHeight="1" x14ac:dyDescent="0.2">
      <c r="A34" s="106"/>
      <c r="B34" s="128"/>
      <c r="C34" s="107" t="s">
        <v>106</v>
      </c>
      <c r="D34" s="108" t="s">
        <v>155</v>
      </c>
      <c r="E34" s="113"/>
      <c r="F34" s="110" t="s">
        <v>104</v>
      </c>
      <c r="G34" s="110" t="s">
        <v>104</v>
      </c>
      <c r="H34" s="110" t="s">
        <v>104</v>
      </c>
      <c r="I34" s="111">
        <f t="shared" si="2"/>
        <v>0</v>
      </c>
      <c r="J34" s="111">
        <f t="shared" si="3"/>
        <v>0</v>
      </c>
      <c r="K34" s="111">
        <f t="shared" si="4"/>
        <v>0</v>
      </c>
      <c r="L34" s="111">
        <f t="shared" si="5"/>
        <v>0</v>
      </c>
      <c r="M34" s="111">
        <f t="shared" si="6"/>
        <v>0</v>
      </c>
      <c r="N34" s="111">
        <f t="shared" si="7"/>
        <v>0</v>
      </c>
      <c r="O34" s="111">
        <f t="shared" si="8"/>
        <v>0</v>
      </c>
      <c r="P34" s="111">
        <f t="shared" si="9"/>
        <v>0</v>
      </c>
      <c r="Q34" s="111">
        <f t="shared" si="10"/>
        <v>0</v>
      </c>
      <c r="R34" s="111">
        <f t="shared" si="11"/>
        <v>0</v>
      </c>
      <c r="S34" s="111">
        <f t="shared" si="0"/>
        <v>0</v>
      </c>
      <c r="T34" s="111">
        <f t="shared" si="12"/>
        <v>0</v>
      </c>
      <c r="U34" s="111">
        <v>5</v>
      </c>
      <c r="V34" s="115"/>
      <c r="W34" s="125"/>
    </row>
    <row r="35" spans="1:23" s="12" customFormat="1" ht="75" customHeight="1" x14ac:dyDescent="0.2">
      <c r="A35" s="106"/>
      <c r="B35" s="128"/>
      <c r="C35" s="107" t="s">
        <v>106</v>
      </c>
      <c r="D35" s="108" t="s">
        <v>155</v>
      </c>
      <c r="E35" s="113"/>
      <c r="F35" s="110" t="s">
        <v>104</v>
      </c>
      <c r="G35" s="110" t="s">
        <v>104</v>
      </c>
      <c r="H35" s="110" t="s">
        <v>104</v>
      </c>
      <c r="I35" s="111">
        <f t="shared" si="2"/>
        <v>0</v>
      </c>
      <c r="J35" s="111">
        <f t="shared" si="3"/>
        <v>0</v>
      </c>
      <c r="K35" s="111">
        <f t="shared" si="4"/>
        <v>0</v>
      </c>
      <c r="L35" s="111">
        <f t="shared" si="5"/>
        <v>0</v>
      </c>
      <c r="M35" s="111">
        <f t="shared" si="6"/>
        <v>0</v>
      </c>
      <c r="N35" s="111">
        <f t="shared" si="7"/>
        <v>0</v>
      </c>
      <c r="O35" s="111">
        <f t="shared" si="8"/>
        <v>0</v>
      </c>
      <c r="P35" s="111">
        <f t="shared" si="9"/>
        <v>0</v>
      </c>
      <c r="Q35" s="111">
        <f t="shared" si="10"/>
        <v>0</v>
      </c>
      <c r="R35" s="111">
        <f t="shared" si="11"/>
        <v>0</v>
      </c>
      <c r="S35" s="111">
        <f t="shared" si="0"/>
        <v>0</v>
      </c>
      <c r="T35" s="111">
        <f t="shared" si="12"/>
        <v>0</v>
      </c>
      <c r="U35" s="111">
        <v>5</v>
      </c>
      <c r="V35" s="115"/>
      <c r="W35" s="125"/>
    </row>
    <row r="36" spans="1:23" s="12" customFormat="1" ht="75" customHeight="1" x14ac:dyDescent="0.2">
      <c r="A36" s="106"/>
      <c r="B36" s="128"/>
      <c r="C36" s="107" t="s">
        <v>106</v>
      </c>
      <c r="D36" s="108" t="s">
        <v>155</v>
      </c>
      <c r="E36" s="113"/>
      <c r="F36" s="110" t="s">
        <v>104</v>
      </c>
      <c r="G36" s="110" t="s">
        <v>104</v>
      </c>
      <c r="H36" s="110" t="s">
        <v>104</v>
      </c>
      <c r="I36" s="111">
        <f t="shared" si="2"/>
        <v>0</v>
      </c>
      <c r="J36" s="111">
        <f t="shared" si="3"/>
        <v>0</v>
      </c>
      <c r="K36" s="111">
        <f t="shared" si="4"/>
        <v>0</v>
      </c>
      <c r="L36" s="111">
        <f t="shared" si="5"/>
        <v>0</v>
      </c>
      <c r="M36" s="111">
        <f t="shared" si="6"/>
        <v>0</v>
      </c>
      <c r="N36" s="111">
        <f t="shared" si="7"/>
        <v>0</v>
      </c>
      <c r="O36" s="111">
        <f t="shared" si="8"/>
        <v>0</v>
      </c>
      <c r="P36" s="111">
        <f t="shared" si="9"/>
        <v>0</v>
      </c>
      <c r="Q36" s="111">
        <f t="shared" si="10"/>
        <v>0</v>
      </c>
      <c r="R36" s="111">
        <f t="shared" si="11"/>
        <v>0</v>
      </c>
      <c r="S36" s="111">
        <f t="shared" si="0"/>
        <v>0</v>
      </c>
      <c r="T36" s="111">
        <f t="shared" si="12"/>
        <v>0</v>
      </c>
      <c r="U36" s="111">
        <v>5</v>
      </c>
      <c r="V36" s="115"/>
      <c r="W36" s="125"/>
    </row>
    <row r="37" spans="1:23" s="12" customFormat="1" ht="75" customHeight="1" x14ac:dyDescent="0.2">
      <c r="A37" s="106"/>
      <c r="B37" s="128"/>
      <c r="C37" s="107" t="s">
        <v>106</v>
      </c>
      <c r="D37" s="108" t="s">
        <v>155</v>
      </c>
      <c r="E37" s="113"/>
      <c r="F37" s="110" t="s">
        <v>104</v>
      </c>
      <c r="G37" s="110" t="s">
        <v>104</v>
      </c>
      <c r="H37" s="110" t="s">
        <v>104</v>
      </c>
      <c r="I37" s="111">
        <f t="shared" si="2"/>
        <v>0</v>
      </c>
      <c r="J37" s="111">
        <f t="shared" si="3"/>
        <v>0</v>
      </c>
      <c r="K37" s="111">
        <f t="shared" si="4"/>
        <v>0</v>
      </c>
      <c r="L37" s="111">
        <f t="shared" si="5"/>
        <v>0</v>
      </c>
      <c r="M37" s="111">
        <f t="shared" si="6"/>
        <v>0</v>
      </c>
      <c r="N37" s="111">
        <f t="shared" si="7"/>
        <v>0</v>
      </c>
      <c r="O37" s="111">
        <f t="shared" si="8"/>
        <v>0</v>
      </c>
      <c r="P37" s="111">
        <f t="shared" si="9"/>
        <v>0</v>
      </c>
      <c r="Q37" s="111">
        <f t="shared" si="10"/>
        <v>0</v>
      </c>
      <c r="R37" s="111">
        <f t="shared" si="11"/>
        <v>0</v>
      </c>
      <c r="S37" s="111">
        <f t="shared" si="0"/>
        <v>0</v>
      </c>
      <c r="T37" s="111">
        <f t="shared" si="12"/>
        <v>0</v>
      </c>
      <c r="U37" s="111">
        <v>5</v>
      </c>
      <c r="V37" s="115"/>
      <c r="W37" s="125"/>
    </row>
    <row r="38" spans="1:23" s="12" customFormat="1" ht="75" customHeight="1" x14ac:dyDescent="0.2">
      <c r="A38" s="106"/>
      <c r="B38" s="128"/>
      <c r="C38" s="107" t="s">
        <v>106</v>
      </c>
      <c r="D38" s="108" t="s">
        <v>155</v>
      </c>
      <c r="E38" s="113"/>
      <c r="F38" s="110" t="s">
        <v>104</v>
      </c>
      <c r="G38" s="110" t="s">
        <v>104</v>
      </c>
      <c r="H38" s="110" t="s">
        <v>104</v>
      </c>
      <c r="I38" s="111">
        <f t="shared" si="2"/>
        <v>0</v>
      </c>
      <c r="J38" s="111">
        <f t="shared" si="3"/>
        <v>0</v>
      </c>
      <c r="K38" s="111">
        <f t="shared" si="4"/>
        <v>0</v>
      </c>
      <c r="L38" s="111">
        <f t="shared" si="5"/>
        <v>0</v>
      </c>
      <c r="M38" s="111">
        <f t="shared" si="6"/>
        <v>0</v>
      </c>
      <c r="N38" s="111">
        <f t="shared" si="7"/>
        <v>0</v>
      </c>
      <c r="O38" s="111">
        <f t="shared" si="8"/>
        <v>0</v>
      </c>
      <c r="P38" s="111">
        <f t="shared" si="9"/>
        <v>0</v>
      </c>
      <c r="Q38" s="111">
        <f t="shared" si="10"/>
        <v>0</v>
      </c>
      <c r="R38" s="111">
        <f t="shared" si="11"/>
        <v>0</v>
      </c>
      <c r="S38" s="111">
        <f t="shared" si="0"/>
        <v>0</v>
      </c>
      <c r="T38" s="111">
        <f t="shared" si="12"/>
        <v>0</v>
      </c>
      <c r="U38" s="111">
        <v>5</v>
      </c>
      <c r="V38" s="115"/>
      <c r="W38" s="125"/>
    </row>
    <row r="39" spans="1:23" s="12" customFormat="1" ht="75" customHeight="1" x14ac:dyDescent="0.2">
      <c r="A39" s="106"/>
      <c r="B39" s="128"/>
      <c r="C39" s="107" t="s">
        <v>106</v>
      </c>
      <c r="D39" s="108" t="s">
        <v>155</v>
      </c>
      <c r="E39" s="113"/>
      <c r="F39" s="110" t="s">
        <v>104</v>
      </c>
      <c r="G39" s="110" t="s">
        <v>104</v>
      </c>
      <c r="H39" s="110" t="s">
        <v>104</v>
      </c>
      <c r="I39" s="111">
        <f t="shared" si="2"/>
        <v>0</v>
      </c>
      <c r="J39" s="111">
        <f t="shared" si="3"/>
        <v>0</v>
      </c>
      <c r="K39" s="111">
        <f t="shared" si="4"/>
        <v>0</v>
      </c>
      <c r="L39" s="111">
        <f t="shared" si="5"/>
        <v>0</v>
      </c>
      <c r="M39" s="111">
        <f t="shared" si="6"/>
        <v>0</v>
      </c>
      <c r="N39" s="111">
        <f t="shared" si="7"/>
        <v>0</v>
      </c>
      <c r="O39" s="111">
        <f t="shared" si="8"/>
        <v>0</v>
      </c>
      <c r="P39" s="111">
        <f t="shared" si="9"/>
        <v>0</v>
      </c>
      <c r="Q39" s="111">
        <f t="shared" si="10"/>
        <v>0</v>
      </c>
      <c r="R39" s="111">
        <f t="shared" si="11"/>
        <v>0</v>
      </c>
      <c r="S39" s="111">
        <f t="shared" si="0"/>
        <v>0</v>
      </c>
      <c r="T39" s="111">
        <f t="shared" si="12"/>
        <v>0</v>
      </c>
      <c r="U39" s="111">
        <v>5</v>
      </c>
      <c r="V39" s="115"/>
      <c r="W39" s="125"/>
    </row>
    <row r="40" spans="1:23" s="12" customFormat="1" ht="75" customHeight="1" x14ac:dyDescent="0.2">
      <c r="A40" s="106"/>
      <c r="B40" s="128"/>
      <c r="C40" s="107" t="s">
        <v>106</v>
      </c>
      <c r="D40" s="108" t="s">
        <v>155</v>
      </c>
      <c r="E40" s="113"/>
      <c r="F40" s="110" t="s">
        <v>104</v>
      </c>
      <c r="G40" s="110" t="s">
        <v>104</v>
      </c>
      <c r="H40" s="110" t="s">
        <v>104</v>
      </c>
      <c r="I40" s="111">
        <f t="shared" si="2"/>
        <v>0</v>
      </c>
      <c r="J40" s="111">
        <f t="shared" si="3"/>
        <v>0</v>
      </c>
      <c r="K40" s="111">
        <f t="shared" si="4"/>
        <v>0</v>
      </c>
      <c r="L40" s="111">
        <f t="shared" si="5"/>
        <v>0</v>
      </c>
      <c r="M40" s="111">
        <f t="shared" si="6"/>
        <v>0</v>
      </c>
      <c r="N40" s="111">
        <f t="shared" si="7"/>
        <v>0</v>
      </c>
      <c r="O40" s="111">
        <f t="shared" si="8"/>
        <v>0</v>
      </c>
      <c r="P40" s="111">
        <f t="shared" si="9"/>
        <v>0</v>
      </c>
      <c r="Q40" s="111">
        <f t="shared" si="10"/>
        <v>0</v>
      </c>
      <c r="R40" s="111">
        <f t="shared" si="11"/>
        <v>0</v>
      </c>
      <c r="S40" s="111">
        <f t="shared" si="0"/>
        <v>0</v>
      </c>
      <c r="T40" s="111">
        <f t="shared" si="12"/>
        <v>0</v>
      </c>
      <c r="U40" s="111">
        <v>5</v>
      </c>
      <c r="V40" s="115"/>
      <c r="W40" s="125"/>
    </row>
    <row r="41" spans="1:23" s="12" customFormat="1" ht="75" customHeight="1" x14ac:dyDescent="0.2">
      <c r="A41" s="106"/>
      <c r="B41" s="128"/>
      <c r="C41" s="107" t="s">
        <v>106</v>
      </c>
      <c r="D41" s="108" t="s">
        <v>155</v>
      </c>
      <c r="E41" s="113"/>
      <c r="F41" s="110" t="s">
        <v>104</v>
      </c>
      <c r="G41" s="110" t="s">
        <v>104</v>
      </c>
      <c r="H41" s="110" t="s">
        <v>104</v>
      </c>
      <c r="I41" s="111">
        <f t="shared" si="2"/>
        <v>0</v>
      </c>
      <c r="J41" s="111">
        <f t="shared" si="3"/>
        <v>0</v>
      </c>
      <c r="K41" s="111">
        <f t="shared" si="4"/>
        <v>0</v>
      </c>
      <c r="L41" s="111">
        <f t="shared" si="5"/>
        <v>0</v>
      </c>
      <c r="M41" s="111">
        <f t="shared" si="6"/>
        <v>0</v>
      </c>
      <c r="N41" s="111">
        <f t="shared" si="7"/>
        <v>0</v>
      </c>
      <c r="O41" s="111">
        <f t="shared" si="8"/>
        <v>0</v>
      </c>
      <c r="P41" s="111">
        <f t="shared" si="9"/>
        <v>0</v>
      </c>
      <c r="Q41" s="111">
        <f t="shared" si="10"/>
        <v>0</v>
      </c>
      <c r="R41" s="111">
        <f t="shared" si="11"/>
        <v>0</v>
      </c>
      <c r="S41" s="111">
        <f t="shared" si="0"/>
        <v>0</v>
      </c>
      <c r="T41" s="111">
        <f t="shared" si="12"/>
        <v>0</v>
      </c>
      <c r="U41" s="111">
        <v>5</v>
      </c>
      <c r="V41" s="115"/>
      <c r="W41" s="125"/>
    </row>
    <row r="42" spans="1:23" s="12" customFormat="1" ht="75" customHeight="1" x14ac:dyDescent="0.2">
      <c r="A42" s="106"/>
      <c r="B42" s="128"/>
      <c r="C42" s="107" t="s">
        <v>106</v>
      </c>
      <c r="D42" s="108" t="s">
        <v>155</v>
      </c>
      <c r="E42" s="113"/>
      <c r="F42" s="110" t="s">
        <v>104</v>
      </c>
      <c r="G42" s="110" t="s">
        <v>104</v>
      </c>
      <c r="H42" s="110" t="s">
        <v>104</v>
      </c>
      <c r="I42" s="111">
        <f t="shared" si="2"/>
        <v>0</v>
      </c>
      <c r="J42" s="111">
        <f t="shared" si="3"/>
        <v>0</v>
      </c>
      <c r="K42" s="111">
        <f t="shared" si="4"/>
        <v>0</v>
      </c>
      <c r="L42" s="111">
        <f t="shared" si="5"/>
        <v>0</v>
      </c>
      <c r="M42" s="111">
        <f t="shared" si="6"/>
        <v>0</v>
      </c>
      <c r="N42" s="111">
        <f t="shared" si="7"/>
        <v>0</v>
      </c>
      <c r="O42" s="111">
        <f t="shared" si="8"/>
        <v>0</v>
      </c>
      <c r="P42" s="111">
        <f t="shared" si="9"/>
        <v>0</v>
      </c>
      <c r="Q42" s="111">
        <f t="shared" si="10"/>
        <v>0</v>
      </c>
      <c r="R42" s="111">
        <f t="shared" si="11"/>
        <v>0</v>
      </c>
      <c r="S42" s="111">
        <f t="shared" si="0"/>
        <v>0</v>
      </c>
      <c r="T42" s="111">
        <f t="shared" si="12"/>
        <v>0</v>
      </c>
      <c r="U42" s="111">
        <v>5</v>
      </c>
      <c r="V42" s="115"/>
      <c r="W42" s="125"/>
    </row>
    <row r="43" spans="1:23" s="12" customFormat="1" ht="75" customHeight="1" x14ac:dyDescent="0.2">
      <c r="A43" s="106"/>
      <c r="B43" s="128"/>
      <c r="C43" s="107" t="s">
        <v>106</v>
      </c>
      <c r="D43" s="108" t="s">
        <v>155</v>
      </c>
      <c r="E43" s="113"/>
      <c r="F43" s="110" t="s">
        <v>104</v>
      </c>
      <c r="G43" s="110" t="s">
        <v>104</v>
      </c>
      <c r="H43" s="110" t="s">
        <v>104</v>
      </c>
      <c r="I43" s="111">
        <f t="shared" si="2"/>
        <v>0</v>
      </c>
      <c r="J43" s="111">
        <f t="shared" si="3"/>
        <v>0</v>
      </c>
      <c r="K43" s="111">
        <f t="shared" si="4"/>
        <v>0</v>
      </c>
      <c r="L43" s="111">
        <f t="shared" si="5"/>
        <v>0</v>
      </c>
      <c r="M43" s="111">
        <f t="shared" si="6"/>
        <v>0</v>
      </c>
      <c r="N43" s="111">
        <f t="shared" si="7"/>
        <v>0</v>
      </c>
      <c r="O43" s="111">
        <f t="shared" si="8"/>
        <v>0</v>
      </c>
      <c r="P43" s="111">
        <f t="shared" si="9"/>
        <v>0</v>
      </c>
      <c r="Q43" s="111">
        <f t="shared" si="10"/>
        <v>0</v>
      </c>
      <c r="R43" s="111">
        <f t="shared" si="11"/>
        <v>0</v>
      </c>
      <c r="S43" s="111">
        <f t="shared" si="0"/>
        <v>0</v>
      </c>
      <c r="T43" s="111">
        <f t="shared" si="12"/>
        <v>0</v>
      </c>
      <c r="U43" s="111">
        <v>5</v>
      </c>
      <c r="V43" s="115"/>
      <c r="W43" s="125"/>
    </row>
    <row r="44" spans="1:23" s="12" customFormat="1" ht="75" customHeight="1" x14ac:dyDescent="0.2">
      <c r="A44" s="106"/>
      <c r="B44" s="128"/>
      <c r="C44" s="107" t="s">
        <v>106</v>
      </c>
      <c r="D44" s="108" t="s">
        <v>155</v>
      </c>
      <c r="E44" s="113"/>
      <c r="F44" s="110" t="s">
        <v>104</v>
      </c>
      <c r="G44" s="110" t="s">
        <v>104</v>
      </c>
      <c r="H44" s="110" t="s">
        <v>104</v>
      </c>
      <c r="I44" s="111">
        <f t="shared" si="2"/>
        <v>0</v>
      </c>
      <c r="J44" s="111">
        <f t="shared" si="3"/>
        <v>0</v>
      </c>
      <c r="K44" s="111">
        <f t="shared" si="4"/>
        <v>0</v>
      </c>
      <c r="L44" s="111">
        <f t="shared" si="5"/>
        <v>0</v>
      </c>
      <c r="M44" s="111">
        <f t="shared" si="6"/>
        <v>0</v>
      </c>
      <c r="N44" s="111">
        <f t="shared" si="7"/>
        <v>0</v>
      </c>
      <c r="O44" s="111">
        <f t="shared" si="8"/>
        <v>0</v>
      </c>
      <c r="P44" s="111">
        <f t="shared" si="9"/>
        <v>0</v>
      </c>
      <c r="Q44" s="111">
        <f t="shared" si="10"/>
        <v>0</v>
      </c>
      <c r="R44" s="111">
        <f t="shared" si="11"/>
        <v>0</v>
      </c>
      <c r="S44" s="111">
        <f t="shared" si="0"/>
        <v>0</v>
      </c>
      <c r="T44" s="111">
        <f t="shared" si="12"/>
        <v>0</v>
      </c>
      <c r="U44" s="111">
        <v>5</v>
      </c>
      <c r="V44" s="115"/>
      <c r="W44" s="125"/>
    </row>
    <row r="45" spans="1:23" s="12" customFormat="1" ht="75" customHeight="1" x14ac:dyDescent="0.2">
      <c r="A45" s="106"/>
      <c r="B45" s="128"/>
      <c r="C45" s="107" t="s">
        <v>106</v>
      </c>
      <c r="D45" s="108" t="s">
        <v>155</v>
      </c>
      <c r="E45" s="113"/>
      <c r="F45" s="110" t="s">
        <v>104</v>
      </c>
      <c r="G45" s="110" t="s">
        <v>104</v>
      </c>
      <c r="H45" s="110" t="s">
        <v>104</v>
      </c>
      <c r="I45" s="111">
        <f t="shared" si="2"/>
        <v>0</v>
      </c>
      <c r="J45" s="111">
        <f t="shared" si="3"/>
        <v>0</v>
      </c>
      <c r="K45" s="111">
        <f t="shared" si="4"/>
        <v>0</v>
      </c>
      <c r="L45" s="111">
        <f t="shared" si="5"/>
        <v>0</v>
      </c>
      <c r="M45" s="111">
        <f t="shared" si="6"/>
        <v>0</v>
      </c>
      <c r="N45" s="111">
        <f t="shared" si="7"/>
        <v>0</v>
      </c>
      <c r="O45" s="111">
        <f t="shared" si="8"/>
        <v>0</v>
      </c>
      <c r="P45" s="111">
        <f t="shared" si="9"/>
        <v>0</v>
      </c>
      <c r="Q45" s="111">
        <f t="shared" si="10"/>
        <v>0</v>
      </c>
      <c r="R45" s="111">
        <f t="shared" si="11"/>
        <v>0</v>
      </c>
      <c r="S45" s="111">
        <f t="shared" si="0"/>
        <v>0</v>
      </c>
      <c r="T45" s="111">
        <f t="shared" si="12"/>
        <v>0</v>
      </c>
      <c r="U45" s="111">
        <v>5</v>
      </c>
      <c r="V45" s="115"/>
      <c r="W45" s="125"/>
    </row>
    <row r="46" spans="1:23" s="12" customFormat="1" ht="75" customHeight="1" x14ac:dyDescent="0.2">
      <c r="A46" s="106"/>
      <c r="B46" s="128"/>
      <c r="C46" s="107" t="s">
        <v>106</v>
      </c>
      <c r="D46" s="108" t="s">
        <v>155</v>
      </c>
      <c r="E46" s="113"/>
      <c r="F46" s="110" t="s">
        <v>104</v>
      </c>
      <c r="G46" s="110" t="s">
        <v>104</v>
      </c>
      <c r="H46" s="110" t="s">
        <v>104</v>
      </c>
      <c r="I46" s="111">
        <f t="shared" si="2"/>
        <v>0</v>
      </c>
      <c r="J46" s="111">
        <f t="shared" si="3"/>
        <v>0</v>
      </c>
      <c r="K46" s="111">
        <f t="shared" si="4"/>
        <v>0</v>
      </c>
      <c r="L46" s="111">
        <f t="shared" si="5"/>
        <v>0</v>
      </c>
      <c r="M46" s="111">
        <f t="shared" si="6"/>
        <v>0</v>
      </c>
      <c r="N46" s="111">
        <f t="shared" si="7"/>
        <v>0</v>
      </c>
      <c r="O46" s="111">
        <f t="shared" si="8"/>
        <v>0</v>
      </c>
      <c r="P46" s="111">
        <f t="shared" si="9"/>
        <v>0</v>
      </c>
      <c r="Q46" s="111">
        <f t="shared" si="10"/>
        <v>0</v>
      </c>
      <c r="R46" s="111">
        <f t="shared" si="11"/>
        <v>0</v>
      </c>
      <c r="S46" s="111">
        <f t="shared" si="0"/>
        <v>0</v>
      </c>
      <c r="T46" s="111">
        <f t="shared" si="12"/>
        <v>0</v>
      </c>
      <c r="U46" s="111">
        <v>5</v>
      </c>
      <c r="V46" s="115"/>
      <c r="W46" s="125"/>
    </row>
    <row r="47" spans="1:23" s="12" customFormat="1" ht="75" customHeight="1" x14ac:dyDescent="0.2">
      <c r="A47" s="106"/>
      <c r="B47" s="128"/>
      <c r="C47" s="107" t="s">
        <v>106</v>
      </c>
      <c r="D47" s="108" t="s">
        <v>155</v>
      </c>
      <c r="E47" s="113"/>
      <c r="F47" s="110" t="s">
        <v>104</v>
      </c>
      <c r="G47" s="110" t="s">
        <v>104</v>
      </c>
      <c r="H47" s="110" t="s">
        <v>104</v>
      </c>
      <c r="I47" s="111">
        <f t="shared" si="2"/>
        <v>0</v>
      </c>
      <c r="J47" s="111">
        <f t="shared" si="3"/>
        <v>0</v>
      </c>
      <c r="K47" s="111">
        <f t="shared" si="4"/>
        <v>0</v>
      </c>
      <c r="L47" s="111">
        <f t="shared" si="5"/>
        <v>0</v>
      </c>
      <c r="M47" s="111">
        <f t="shared" si="6"/>
        <v>0</v>
      </c>
      <c r="N47" s="111">
        <f t="shared" si="7"/>
        <v>0</v>
      </c>
      <c r="O47" s="111">
        <f t="shared" si="8"/>
        <v>0</v>
      </c>
      <c r="P47" s="111">
        <f t="shared" si="9"/>
        <v>0</v>
      </c>
      <c r="Q47" s="111">
        <f t="shared" si="10"/>
        <v>0</v>
      </c>
      <c r="R47" s="111">
        <f t="shared" si="11"/>
        <v>0</v>
      </c>
      <c r="S47" s="111">
        <f t="shared" si="0"/>
        <v>0</v>
      </c>
      <c r="T47" s="111">
        <f t="shared" si="12"/>
        <v>0</v>
      </c>
      <c r="U47" s="111">
        <v>5</v>
      </c>
      <c r="V47" s="115"/>
      <c r="W47" s="125"/>
    </row>
    <row r="48" spans="1:23" s="12" customFormat="1" ht="75" customHeight="1" x14ac:dyDescent="0.2">
      <c r="A48" s="106"/>
      <c r="B48" s="128"/>
      <c r="C48" s="107" t="s">
        <v>106</v>
      </c>
      <c r="D48" s="108" t="s">
        <v>155</v>
      </c>
      <c r="E48" s="113"/>
      <c r="F48" s="110" t="s">
        <v>104</v>
      </c>
      <c r="G48" s="110" t="s">
        <v>104</v>
      </c>
      <c r="H48" s="110" t="s">
        <v>104</v>
      </c>
      <c r="I48" s="111">
        <f t="shared" si="2"/>
        <v>0</v>
      </c>
      <c r="J48" s="111">
        <f t="shared" si="3"/>
        <v>0</v>
      </c>
      <c r="K48" s="111">
        <f t="shared" si="4"/>
        <v>0</v>
      </c>
      <c r="L48" s="111">
        <f t="shared" si="5"/>
        <v>0</v>
      </c>
      <c r="M48" s="111">
        <f t="shared" si="6"/>
        <v>0</v>
      </c>
      <c r="N48" s="111">
        <f t="shared" si="7"/>
        <v>0</v>
      </c>
      <c r="O48" s="111">
        <f t="shared" si="8"/>
        <v>0</v>
      </c>
      <c r="P48" s="111">
        <f t="shared" si="9"/>
        <v>0</v>
      </c>
      <c r="Q48" s="111">
        <f t="shared" si="10"/>
        <v>0</v>
      </c>
      <c r="R48" s="111">
        <f t="shared" si="11"/>
        <v>0</v>
      </c>
      <c r="S48" s="111">
        <f t="shared" si="0"/>
        <v>0</v>
      </c>
      <c r="T48" s="111">
        <f t="shared" si="12"/>
        <v>0</v>
      </c>
      <c r="U48" s="111">
        <v>5</v>
      </c>
      <c r="V48" s="115"/>
      <c r="W48" s="125"/>
    </row>
    <row r="49" spans="1:23" s="12" customFormat="1" ht="75" customHeight="1" x14ac:dyDescent="0.2">
      <c r="A49" s="106"/>
      <c r="B49" s="128"/>
      <c r="C49" s="107" t="s">
        <v>106</v>
      </c>
      <c r="D49" s="108" t="s">
        <v>155</v>
      </c>
      <c r="E49" s="113"/>
      <c r="F49" s="110" t="s">
        <v>104</v>
      </c>
      <c r="G49" s="110" t="s">
        <v>104</v>
      </c>
      <c r="H49" s="110" t="s">
        <v>104</v>
      </c>
      <c r="I49" s="111">
        <f t="shared" si="2"/>
        <v>0</v>
      </c>
      <c r="J49" s="111">
        <f t="shared" si="3"/>
        <v>0</v>
      </c>
      <c r="K49" s="111">
        <f t="shared" si="4"/>
        <v>0</v>
      </c>
      <c r="L49" s="111">
        <f t="shared" si="5"/>
        <v>0</v>
      </c>
      <c r="M49" s="111">
        <f t="shared" si="6"/>
        <v>0</v>
      </c>
      <c r="N49" s="111">
        <f t="shared" si="7"/>
        <v>0</v>
      </c>
      <c r="O49" s="111">
        <f t="shared" si="8"/>
        <v>0</v>
      </c>
      <c r="P49" s="111">
        <f t="shared" si="9"/>
        <v>0</v>
      </c>
      <c r="Q49" s="111">
        <f t="shared" si="10"/>
        <v>0</v>
      </c>
      <c r="R49" s="111">
        <f t="shared" si="11"/>
        <v>0</v>
      </c>
      <c r="S49" s="111">
        <f t="shared" si="0"/>
        <v>0</v>
      </c>
      <c r="T49" s="111">
        <f t="shared" si="12"/>
        <v>0</v>
      </c>
      <c r="U49" s="111">
        <v>5</v>
      </c>
      <c r="V49" s="115"/>
      <c r="W49" s="125"/>
    </row>
    <row r="50" spans="1:23" s="12" customFormat="1" ht="75" customHeight="1" x14ac:dyDescent="0.2">
      <c r="A50" s="106"/>
      <c r="B50" s="128"/>
      <c r="C50" s="107" t="s">
        <v>106</v>
      </c>
      <c r="D50" s="108" t="s">
        <v>155</v>
      </c>
      <c r="E50" s="113"/>
      <c r="F50" s="110" t="s">
        <v>104</v>
      </c>
      <c r="G50" s="110" t="s">
        <v>104</v>
      </c>
      <c r="H50" s="110" t="s">
        <v>104</v>
      </c>
      <c r="I50" s="111">
        <f t="shared" si="2"/>
        <v>0</v>
      </c>
      <c r="J50" s="111">
        <f t="shared" si="3"/>
        <v>0</v>
      </c>
      <c r="K50" s="111">
        <f t="shared" si="4"/>
        <v>0</v>
      </c>
      <c r="L50" s="111">
        <f t="shared" si="5"/>
        <v>0</v>
      </c>
      <c r="M50" s="111">
        <f t="shared" si="6"/>
        <v>0</v>
      </c>
      <c r="N50" s="111">
        <f t="shared" si="7"/>
        <v>0</v>
      </c>
      <c r="O50" s="111">
        <f t="shared" si="8"/>
        <v>0</v>
      </c>
      <c r="P50" s="111">
        <f t="shared" si="9"/>
        <v>0</v>
      </c>
      <c r="Q50" s="111">
        <f t="shared" si="10"/>
        <v>0</v>
      </c>
      <c r="R50" s="111">
        <f t="shared" si="11"/>
        <v>0</v>
      </c>
      <c r="S50" s="111">
        <f t="shared" si="0"/>
        <v>0</v>
      </c>
      <c r="T50" s="111">
        <f t="shared" si="12"/>
        <v>0</v>
      </c>
      <c r="U50" s="111">
        <v>5</v>
      </c>
      <c r="V50" s="115"/>
      <c r="W50" s="125"/>
    </row>
    <row r="51" spans="1:23" s="12" customFormat="1" ht="75" customHeight="1" x14ac:dyDescent="0.2">
      <c r="A51" s="106"/>
      <c r="B51" s="128"/>
      <c r="C51" s="107" t="s">
        <v>106</v>
      </c>
      <c r="D51" s="108" t="s">
        <v>155</v>
      </c>
      <c r="E51" s="113"/>
      <c r="F51" s="110" t="s">
        <v>104</v>
      </c>
      <c r="G51" s="110" t="s">
        <v>104</v>
      </c>
      <c r="H51" s="110" t="s">
        <v>104</v>
      </c>
      <c r="I51" s="111">
        <f t="shared" si="2"/>
        <v>0</v>
      </c>
      <c r="J51" s="111">
        <f t="shared" si="3"/>
        <v>0</v>
      </c>
      <c r="K51" s="111">
        <f t="shared" si="4"/>
        <v>0</v>
      </c>
      <c r="L51" s="111">
        <f t="shared" si="5"/>
        <v>0</v>
      </c>
      <c r="M51" s="111">
        <f t="shared" si="6"/>
        <v>0</v>
      </c>
      <c r="N51" s="111">
        <f t="shared" si="7"/>
        <v>0</v>
      </c>
      <c r="O51" s="111">
        <f t="shared" si="8"/>
        <v>0</v>
      </c>
      <c r="P51" s="111">
        <f t="shared" si="9"/>
        <v>0</v>
      </c>
      <c r="Q51" s="111">
        <f t="shared" si="10"/>
        <v>0</v>
      </c>
      <c r="R51" s="111">
        <f t="shared" si="11"/>
        <v>0</v>
      </c>
      <c r="S51" s="111">
        <f t="shared" si="0"/>
        <v>0</v>
      </c>
      <c r="T51" s="111">
        <f t="shared" si="12"/>
        <v>0</v>
      </c>
      <c r="U51" s="111">
        <v>5</v>
      </c>
      <c r="V51" s="115"/>
      <c r="W51" s="125"/>
    </row>
    <row r="52" spans="1:23" s="12" customFormat="1" ht="75" customHeight="1" x14ac:dyDescent="0.2">
      <c r="A52" s="106"/>
      <c r="B52" s="128"/>
      <c r="C52" s="107" t="s">
        <v>106</v>
      </c>
      <c r="D52" s="108" t="s">
        <v>155</v>
      </c>
      <c r="E52" s="113"/>
      <c r="F52" s="110" t="s">
        <v>104</v>
      </c>
      <c r="G52" s="110" t="s">
        <v>104</v>
      </c>
      <c r="H52" s="110" t="s">
        <v>104</v>
      </c>
      <c r="I52" s="111">
        <f t="shared" si="2"/>
        <v>0</v>
      </c>
      <c r="J52" s="111">
        <f t="shared" si="3"/>
        <v>0</v>
      </c>
      <c r="K52" s="111">
        <f t="shared" si="4"/>
        <v>0</v>
      </c>
      <c r="L52" s="111">
        <f t="shared" si="5"/>
        <v>0</v>
      </c>
      <c r="M52" s="111">
        <f t="shared" si="6"/>
        <v>0</v>
      </c>
      <c r="N52" s="111">
        <f t="shared" si="7"/>
        <v>0</v>
      </c>
      <c r="O52" s="111">
        <f t="shared" si="8"/>
        <v>0</v>
      </c>
      <c r="P52" s="111">
        <f t="shared" si="9"/>
        <v>0</v>
      </c>
      <c r="Q52" s="111">
        <f t="shared" si="10"/>
        <v>0</v>
      </c>
      <c r="R52" s="111">
        <f t="shared" si="11"/>
        <v>0</v>
      </c>
      <c r="S52" s="111">
        <f t="shared" si="0"/>
        <v>0</v>
      </c>
      <c r="T52" s="111">
        <f t="shared" si="12"/>
        <v>0</v>
      </c>
      <c r="U52" s="111">
        <v>5</v>
      </c>
      <c r="V52" s="115"/>
      <c r="W52" s="125"/>
    </row>
    <row r="53" spans="1:23" s="12" customFormat="1" ht="75" customHeight="1" x14ac:dyDescent="0.2">
      <c r="A53" s="106"/>
      <c r="B53" s="128"/>
      <c r="C53" s="107" t="s">
        <v>106</v>
      </c>
      <c r="D53" s="108" t="s">
        <v>155</v>
      </c>
      <c r="E53" s="113"/>
      <c r="F53" s="110" t="s">
        <v>104</v>
      </c>
      <c r="G53" s="110" t="s">
        <v>104</v>
      </c>
      <c r="H53" s="110" t="s">
        <v>104</v>
      </c>
      <c r="I53" s="111">
        <f t="shared" si="2"/>
        <v>0</v>
      </c>
      <c r="J53" s="111">
        <f t="shared" si="3"/>
        <v>0</v>
      </c>
      <c r="K53" s="111">
        <f t="shared" si="4"/>
        <v>0</v>
      </c>
      <c r="L53" s="111">
        <f t="shared" si="5"/>
        <v>0</v>
      </c>
      <c r="M53" s="111">
        <f t="shared" si="6"/>
        <v>0</v>
      </c>
      <c r="N53" s="111">
        <f t="shared" si="7"/>
        <v>0</v>
      </c>
      <c r="O53" s="111">
        <f t="shared" si="8"/>
        <v>0</v>
      </c>
      <c r="P53" s="111">
        <f t="shared" si="9"/>
        <v>0</v>
      </c>
      <c r="Q53" s="111">
        <f t="shared" si="10"/>
        <v>0</v>
      </c>
      <c r="R53" s="111">
        <f t="shared" si="11"/>
        <v>0</v>
      </c>
      <c r="S53" s="111">
        <f t="shared" si="0"/>
        <v>0</v>
      </c>
      <c r="T53" s="111">
        <f t="shared" si="12"/>
        <v>0</v>
      </c>
      <c r="U53" s="111">
        <v>5</v>
      </c>
      <c r="V53" s="115"/>
      <c r="W53" s="125"/>
    </row>
    <row r="54" spans="1:23" s="12" customFormat="1" ht="75" customHeight="1" x14ac:dyDescent="0.2">
      <c r="A54" s="106"/>
      <c r="B54" s="128"/>
      <c r="C54" s="107" t="s">
        <v>106</v>
      </c>
      <c r="D54" s="108" t="s">
        <v>155</v>
      </c>
      <c r="E54" s="113"/>
      <c r="F54" s="110" t="s">
        <v>104</v>
      </c>
      <c r="G54" s="110" t="s">
        <v>104</v>
      </c>
      <c r="H54" s="110" t="s">
        <v>104</v>
      </c>
      <c r="I54" s="111">
        <f t="shared" si="2"/>
        <v>0</v>
      </c>
      <c r="J54" s="111">
        <f t="shared" si="3"/>
        <v>0</v>
      </c>
      <c r="K54" s="111">
        <f t="shared" si="4"/>
        <v>0</v>
      </c>
      <c r="L54" s="111">
        <f t="shared" si="5"/>
        <v>0</v>
      </c>
      <c r="M54" s="111">
        <f t="shared" si="6"/>
        <v>0</v>
      </c>
      <c r="N54" s="111">
        <f t="shared" si="7"/>
        <v>0</v>
      </c>
      <c r="O54" s="111">
        <f t="shared" si="8"/>
        <v>0</v>
      </c>
      <c r="P54" s="111">
        <f t="shared" si="9"/>
        <v>0</v>
      </c>
      <c r="Q54" s="111">
        <f t="shared" si="10"/>
        <v>0</v>
      </c>
      <c r="R54" s="111">
        <f t="shared" si="11"/>
        <v>0</v>
      </c>
      <c r="S54" s="111">
        <f t="shared" si="0"/>
        <v>0</v>
      </c>
      <c r="T54" s="111">
        <f t="shared" si="12"/>
        <v>0</v>
      </c>
      <c r="U54" s="111">
        <v>5</v>
      </c>
      <c r="V54" s="115"/>
      <c r="W54" s="125"/>
    </row>
    <row r="55" spans="1:23" s="12" customFormat="1" ht="75" customHeight="1" x14ac:dyDescent="0.2">
      <c r="A55" s="106"/>
      <c r="B55" s="128"/>
      <c r="C55" s="107" t="s">
        <v>106</v>
      </c>
      <c r="D55" s="108" t="s">
        <v>155</v>
      </c>
      <c r="E55" s="113"/>
      <c r="F55" s="110" t="s">
        <v>104</v>
      </c>
      <c r="G55" s="110" t="s">
        <v>104</v>
      </c>
      <c r="H55" s="110" t="s">
        <v>104</v>
      </c>
      <c r="I55" s="111">
        <f t="shared" si="2"/>
        <v>0</v>
      </c>
      <c r="J55" s="111">
        <f t="shared" si="3"/>
        <v>0</v>
      </c>
      <c r="K55" s="111">
        <f t="shared" si="4"/>
        <v>0</v>
      </c>
      <c r="L55" s="111">
        <f t="shared" si="5"/>
        <v>0</v>
      </c>
      <c r="M55" s="111">
        <f t="shared" si="6"/>
        <v>0</v>
      </c>
      <c r="N55" s="111">
        <f t="shared" si="7"/>
        <v>0</v>
      </c>
      <c r="O55" s="111">
        <f t="shared" si="8"/>
        <v>0</v>
      </c>
      <c r="P55" s="111">
        <f t="shared" si="9"/>
        <v>0</v>
      </c>
      <c r="Q55" s="111">
        <f t="shared" si="10"/>
        <v>0</v>
      </c>
      <c r="R55" s="111">
        <f t="shared" si="11"/>
        <v>0</v>
      </c>
      <c r="S55" s="111">
        <f t="shared" si="0"/>
        <v>0</v>
      </c>
      <c r="T55" s="111">
        <f t="shared" si="12"/>
        <v>0</v>
      </c>
      <c r="U55" s="111">
        <v>5</v>
      </c>
      <c r="V55" s="115"/>
      <c r="W55" s="125"/>
    </row>
    <row r="56" spans="1:23" s="12" customFormat="1" ht="75" customHeight="1" x14ac:dyDescent="0.2">
      <c r="A56" s="106"/>
      <c r="B56" s="128"/>
      <c r="C56" s="107" t="s">
        <v>106</v>
      </c>
      <c r="D56" s="108" t="s">
        <v>155</v>
      </c>
      <c r="E56" s="113"/>
      <c r="F56" s="110" t="s">
        <v>104</v>
      </c>
      <c r="G56" s="110" t="s">
        <v>104</v>
      </c>
      <c r="H56" s="110" t="s">
        <v>104</v>
      </c>
      <c r="I56" s="111">
        <f t="shared" si="2"/>
        <v>0</v>
      </c>
      <c r="J56" s="111">
        <f t="shared" si="3"/>
        <v>0</v>
      </c>
      <c r="K56" s="111">
        <f t="shared" si="4"/>
        <v>0</v>
      </c>
      <c r="L56" s="111">
        <f t="shared" si="5"/>
        <v>0</v>
      </c>
      <c r="M56" s="111">
        <f t="shared" si="6"/>
        <v>0</v>
      </c>
      <c r="N56" s="111">
        <f t="shared" si="7"/>
        <v>0</v>
      </c>
      <c r="O56" s="111">
        <f t="shared" si="8"/>
        <v>0</v>
      </c>
      <c r="P56" s="111">
        <f t="shared" si="9"/>
        <v>0</v>
      </c>
      <c r="Q56" s="111">
        <f t="shared" si="10"/>
        <v>0</v>
      </c>
      <c r="R56" s="111">
        <f t="shared" si="11"/>
        <v>0</v>
      </c>
      <c r="S56" s="111">
        <f t="shared" si="0"/>
        <v>0</v>
      </c>
      <c r="T56" s="111">
        <f t="shared" si="12"/>
        <v>0</v>
      </c>
      <c r="U56" s="111">
        <v>5</v>
      </c>
      <c r="V56" s="115"/>
      <c r="W56" s="125"/>
    </row>
    <row r="57" spans="1:23" s="12" customFormat="1" ht="75" customHeight="1" x14ac:dyDescent="0.2">
      <c r="A57" s="106"/>
      <c r="B57" s="128"/>
      <c r="C57" s="107" t="s">
        <v>106</v>
      </c>
      <c r="D57" s="108" t="s">
        <v>155</v>
      </c>
      <c r="E57" s="113"/>
      <c r="F57" s="110" t="s">
        <v>104</v>
      </c>
      <c r="G57" s="110" t="s">
        <v>104</v>
      </c>
      <c r="H57" s="110" t="s">
        <v>104</v>
      </c>
      <c r="I57" s="111">
        <f t="shared" si="2"/>
        <v>0</v>
      </c>
      <c r="J57" s="111">
        <f t="shared" si="3"/>
        <v>0</v>
      </c>
      <c r="K57" s="111">
        <f t="shared" si="4"/>
        <v>0</v>
      </c>
      <c r="L57" s="111">
        <f t="shared" si="5"/>
        <v>0</v>
      </c>
      <c r="M57" s="111">
        <f t="shared" si="6"/>
        <v>0</v>
      </c>
      <c r="N57" s="111">
        <f t="shared" si="7"/>
        <v>0</v>
      </c>
      <c r="O57" s="111">
        <f t="shared" si="8"/>
        <v>0</v>
      </c>
      <c r="P57" s="111">
        <f t="shared" si="9"/>
        <v>0</v>
      </c>
      <c r="Q57" s="111">
        <f t="shared" si="10"/>
        <v>0</v>
      </c>
      <c r="R57" s="111">
        <f t="shared" si="11"/>
        <v>0</v>
      </c>
      <c r="S57" s="111">
        <f t="shared" si="0"/>
        <v>0</v>
      </c>
      <c r="T57" s="111">
        <f t="shared" si="12"/>
        <v>0</v>
      </c>
      <c r="U57" s="111">
        <v>5</v>
      </c>
      <c r="V57" s="115"/>
      <c r="W57" s="125"/>
    </row>
    <row r="58" spans="1:23" s="12" customFormat="1" ht="75" customHeight="1" x14ac:dyDescent="0.2">
      <c r="A58" s="106"/>
      <c r="B58" s="128"/>
      <c r="C58" s="107" t="s">
        <v>106</v>
      </c>
      <c r="D58" s="108" t="s">
        <v>155</v>
      </c>
      <c r="E58" s="113"/>
      <c r="F58" s="110" t="s">
        <v>104</v>
      </c>
      <c r="G58" s="110" t="s">
        <v>104</v>
      </c>
      <c r="H58" s="110" t="s">
        <v>104</v>
      </c>
      <c r="I58" s="111">
        <f t="shared" si="2"/>
        <v>0</v>
      </c>
      <c r="J58" s="111">
        <f t="shared" si="3"/>
        <v>0</v>
      </c>
      <c r="K58" s="111">
        <f t="shared" si="4"/>
        <v>0</v>
      </c>
      <c r="L58" s="111">
        <f t="shared" si="5"/>
        <v>0</v>
      </c>
      <c r="M58" s="111">
        <f t="shared" si="6"/>
        <v>0</v>
      </c>
      <c r="N58" s="111">
        <f t="shared" si="7"/>
        <v>0</v>
      </c>
      <c r="O58" s="111">
        <f t="shared" si="8"/>
        <v>0</v>
      </c>
      <c r="P58" s="111">
        <f t="shared" si="9"/>
        <v>0</v>
      </c>
      <c r="Q58" s="111">
        <f t="shared" si="10"/>
        <v>0</v>
      </c>
      <c r="R58" s="111">
        <f t="shared" si="11"/>
        <v>0</v>
      </c>
      <c r="S58" s="111">
        <f t="shared" si="0"/>
        <v>0</v>
      </c>
      <c r="T58" s="111">
        <f t="shared" si="12"/>
        <v>0</v>
      </c>
      <c r="U58" s="111">
        <v>5</v>
      </c>
      <c r="V58" s="115"/>
      <c r="W58" s="125"/>
    </row>
    <row r="59" spans="1:23" s="12" customFormat="1" ht="75" customHeight="1" x14ac:dyDescent="0.2">
      <c r="A59" s="106"/>
      <c r="B59" s="128"/>
      <c r="C59" s="107" t="s">
        <v>106</v>
      </c>
      <c r="D59" s="108" t="s">
        <v>155</v>
      </c>
      <c r="E59" s="113"/>
      <c r="F59" s="110" t="s">
        <v>104</v>
      </c>
      <c r="G59" s="110" t="s">
        <v>104</v>
      </c>
      <c r="H59" s="110" t="s">
        <v>104</v>
      </c>
      <c r="I59" s="111">
        <f t="shared" si="2"/>
        <v>0</v>
      </c>
      <c r="J59" s="111">
        <f t="shared" si="3"/>
        <v>0</v>
      </c>
      <c r="K59" s="111">
        <f t="shared" si="4"/>
        <v>0</v>
      </c>
      <c r="L59" s="111">
        <f t="shared" si="5"/>
        <v>0</v>
      </c>
      <c r="M59" s="111">
        <f t="shared" si="6"/>
        <v>0</v>
      </c>
      <c r="N59" s="111">
        <f t="shared" si="7"/>
        <v>0</v>
      </c>
      <c r="O59" s="111">
        <f t="shared" si="8"/>
        <v>0</v>
      </c>
      <c r="P59" s="111">
        <f t="shared" si="9"/>
        <v>0</v>
      </c>
      <c r="Q59" s="111">
        <f t="shared" si="10"/>
        <v>0</v>
      </c>
      <c r="R59" s="111">
        <f t="shared" si="11"/>
        <v>0</v>
      </c>
      <c r="S59" s="111">
        <f t="shared" si="0"/>
        <v>0</v>
      </c>
      <c r="T59" s="111">
        <f t="shared" si="12"/>
        <v>0</v>
      </c>
      <c r="U59" s="111">
        <v>5</v>
      </c>
      <c r="V59" s="115"/>
      <c r="W59" s="125"/>
    </row>
    <row r="60" spans="1:23" s="12" customFormat="1" ht="75" customHeight="1" x14ac:dyDescent="0.2">
      <c r="A60" s="106"/>
      <c r="B60" s="128"/>
      <c r="C60" s="107" t="s">
        <v>106</v>
      </c>
      <c r="D60" s="108" t="s">
        <v>155</v>
      </c>
      <c r="E60" s="113"/>
      <c r="F60" s="110" t="s">
        <v>104</v>
      </c>
      <c r="G60" s="110" t="s">
        <v>104</v>
      </c>
      <c r="H60" s="110" t="s">
        <v>104</v>
      </c>
      <c r="I60" s="111">
        <f t="shared" si="2"/>
        <v>0</v>
      </c>
      <c r="J60" s="111">
        <f t="shared" si="3"/>
        <v>0</v>
      </c>
      <c r="K60" s="111">
        <f t="shared" si="4"/>
        <v>0</v>
      </c>
      <c r="L60" s="111">
        <f t="shared" si="5"/>
        <v>0</v>
      </c>
      <c r="M60" s="111">
        <f t="shared" si="6"/>
        <v>0</v>
      </c>
      <c r="N60" s="111">
        <f t="shared" si="7"/>
        <v>0</v>
      </c>
      <c r="O60" s="111">
        <f t="shared" si="8"/>
        <v>0</v>
      </c>
      <c r="P60" s="111">
        <f t="shared" si="9"/>
        <v>0</v>
      </c>
      <c r="Q60" s="111">
        <f t="shared" si="10"/>
        <v>0</v>
      </c>
      <c r="R60" s="111">
        <f t="shared" si="11"/>
        <v>0</v>
      </c>
      <c r="S60" s="111">
        <f t="shared" si="0"/>
        <v>0</v>
      </c>
      <c r="T60" s="111">
        <f t="shared" si="12"/>
        <v>0</v>
      </c>
      <c r="U60" s="111">
        <v>5</v>
      </c>
      <c r="V60" s="115"/>
      <c r="W60" s="125"/>
    </row>
    <row r="61" spans="1:23" s="12" customFormat="1" ht="75" customHeight="1" x14ac:dyDescent="0.2">
      <c r="A61" s="106"/>
      <c r="B61" s="128"/>
      <c r="C61" s="107" t="s">
        <v>106</v>
      </c>
      <c r="D61" s="108" t="s">
        <v>155</v>
      </c>
      <c r="E61" s="113"/>
      <c r="F61" s="110" t="s">
        <v>104</v>
      </c>
      <c r="G61" s="110" t="s">
        <v>104</v>
      </c>
      <c r="H61" s="110" t="s">
        <v>104</v>
      </c>
      <c r="I61" s="111">
        <f t="shared" si="2"/>
        <v>0</v>
      </c>
      <c r="J61" s="111">
        <f t="shared" si="3"/>
        <v>0</v>
      </c>
      <c r="K61" s="111">
        <f t="shared" si="4"/>
        <v>0</v>
      </c>
      <c r="L61" s="111">
        <f t="shared" si="5"/>
        <v>0</v>
      </c>
      <c r="M61" s="111">
        <f t="shared" si="6"/>
        <v>0</v>
      </c>
      <c r="N61" s="111">
        <f t="shared" si="7"/>
        <v>0</v>
      </c>
      <c r="O61" s="111">
        <f t="shared" si="8"/>
        <v>0</v>
      </c>
      <c r="P61" s="111">
        <f t="shared" si="9"/>
        <v>0</v>
      </c>
      <c r="Q61" s="111">
        <f t="shared" si="10"/>
        <v>0</v>
      </c>
      <c r="R61" s="111">
        <f t="shared" si="11"/>
        <v>0</v>
      </c>
      <c r="S61" s="111">
        <f t="shared" si="0"/>
        <v>0</v>
      </c>
      <c r="T61" s="111">
        <f t="shared" si="12"/>
        <v>0</v>
      </c>
      <c r="U61" s="111">
        <v>5</v>
      </c>
      <c r="V61" s="115"/>
      <c r="W61" s="125"/>
    </row>
    <row r="62" spans="1:23" s="12" customFormat="1" ht="75" customHeight="1" x14ac:dyDescent="0.2">
      <c r="A62" s="106"/>
      <c r="B62" s="128"/>
      <c r="C62" s="107" t="s">
        <v>106</v>
      </c>
      <c r="D62" s="108" t="s">
        <v>155</v>
      </c>
      <c r="E62" s="113"/>
      <c r="F62" s="110" t="s">
        <v>104</v>
      </c>
      <c r="G62" s="110" t="s">
        <v>104</v>
      </c>
      <c r="H62" s="110" t="s">
        <v>104</v>
      </c>
      <c r="I62" s="111">
        <f t="shared" si="2"/>
        <v>0</v>
      </c>
      <c r="J62" s="111">
        <f t="shared" si="3"/>
        <v>0</v>
      </c>
      <c r="K62" s="111">
        <f t="shared" si="4"/>
        <v>0</v>
      </c>
      <c r="L62" s="111">
        <f t="shared" si="5"/>
        <v>0</v>
      </c>
      <c r="M62" s="111">
        <f t="shared" si="6"/>
        <v>0</v>
      </c>
      <c r="N62" s="111">
        <f t="shared" si="7"/>
        <v>0</v>
      </c>
      <c r="O62" s="111">
        <f t="shared" si="8"/>
        <v>0</v>
      </c>
      <c r="P62" s="111">
        <f t="shared" si="9"/>
        <v>0</v>
      </c>
      <c r="Q62" s="111">
        <f t="shared" si="10"/>
        <v>0</v>
      </c>
      <c r="R62" s="111">
        <f t="shared" si="11"/>
        <v>0</v>
      </c>
      <c r="S62" s="111">
        <f t="shared" si="0"/>
        <v>0</v>
      </c>
      <c r="T62" s="111">
        <f t="shared" si="12"/>
        <v>0</v>
      </c>
      <c r="U62" s="111">
        <v>5</v>
      </c>
      <c r="V62" s="115"/>
      <c r="W62" s="125"/>
    </row>
    <row r="63" spans="1:23" s="12" customFormat="1" ht="75" customHeight="1" x14ac:dyDescent="0.2">
      <c r="A63" s="106"/>
      <c r="B63" s="128"/>
      <c r="C63" s="107" t="s">
        <v>106</v>
      </c>
      <c r="D63" s="108" t="s">
        <v>155</v>
      </c>
      <c r="E63" s="113"/>
      <c r="F63" s="110" t="s">
        <v>104</v>
      </c>
      <c r="G63" s="110" t="s">
        <v>104</v>
      </c>
      <c r="H63" s="110" t="s">
        <v>104</v>
      </c>
      <c r="I63" s="111">
        <f t="shared" si="2"/>
        <v>0</v>
      </c>
      <c r="J63" s="111">
        <f t="shared" si="3"/>
        <v>0</v>
      </c>
      <c r="K63" s="111">
        <f t="shared" si="4"/>
        <v>0</v>
      </c>
      <c r="L63" s="111">
        <f t="shared" si="5"/>
        <v>0</v>
      </c>
      <c r="M63" s="111">
        <f t="shared" si="6"/>
        <v>0</v>
      </c>
      <c r="N63" s="111">
        <f t="shared" si="7"/>
        <v>0</v>
      </c>
      <c r="O63" s="111">
        <f t="shared" si="8"/>
        <v>0</v>
      </c>
      <c r="P63" s="111">
        <f t="shared" si="9"/>
        <v>0</v>
      </c>
      <c r="Q63" s="111">
        <f t="shared" si="10"/>
        <v>0</v>
      </c>
      <c r="R63" s="111">
        <f t="shared" si="11"/>
        <v>0</v>
      </c>
      <c r="S63" s="111">
        <f t="shared" si="0"/>
        <v>0</v>
      </c>
      <c r="T63" s="111">
        <f t="shared" si="12"/>
        <v>0</v>
      </c>
      <c r="U63" s="111">
        <v>5</v>
      </c>
      <c r="V63" s="115"/>
      <c r="W63" s="125"/>
    </row>
    <row r="64" spans="1:23" s="12" customFormat="1" ht="75" customHeight="1" x14ac:dyDescent="0.2">
      <c r="A64" s="106"/>
      <c r="B64" s="128"/>
      <c r="C64" s="107" t="s">
        <v>106</v>
      </c>
      <c r="D64" s="108" t="s">
        <v>155</v>
      </c>
      <c r="E64" s="113"/>
      <c r="F64" s="110" t="s">
        <v>104</v>
      </c>
      <c r="G64" s="110" t="s">
        <v>104</v>
      </c>
      <c r="H64" s="110" t="s">
        <v>104</v>
      </c>
      <c r="I64" s="111">
        <f t="shared" si="2"/>
        <v>0</v>
      </c>
      <c r="J64" s="111">
        <f t="shared" si="3"/>
        <v>0</v>
      </c>
      <c r="K64" s="111">
        <f t="shared" si="4"/>
        <v>0</v>
      </c>
      <c r="L64" s="111">
        <f t="shared" si="5"/>
        <v>0</v>
      </c>
      <c r="M64" s="111">
        <f t="shared" si="6"/>
        <v>0</v>
      </c>
      <c r="N64" s="111">
        <f t="shared" si="7"/>
        <v>0</v>
      </c>
      <c r="O64" s="111">
        <f t="shared" si="8"/>
        <v>0</v>
      </c>
      <c r="P64" s="111">
        <f t="shared" si="9"/>
        <v>0</v>
      </c>
      <c r="Q64" s="111">
        <f t="shared" si="10"/>
        <v>0</v>
      </c>
      <c r="R64" s="111">
        <f t="shared" si="11"/>
        <v>0</v>
      </c>
      <c r="S64" s="111">
        <f t="shared" si="0"/>
        <v>0</v>
      </c>
      <c r="T64" s="111">
        <f t="shared" si="12"/>
        <v>0</v>
      </c>
      <c r="U64" s="111">
        <v>5</v>
      </c>
      <c r="V64" s="115"/>
      <c r="W64" s="125"/>
    </row>
    <row r="65" spans="1:23" s="12" customFormat="1" ht="75" customHeight="1" x14ac:dyDescent="0.2">
      <c r="A65" s="106"/>
      <c r="B65" s="128"/>
      <c r="C65" s="107" t="s">
        <v>106</v>
      </c>
      <c r="D65" s="108" t="s">
        <v>155</v>
      </c>
      <c r="E65" s="113"/>
      <c r="F65" s="110" t="s">
        <v>104</v>
      </c>
      <c r="G65" s="110" t="s">
        <v>104</v>
      </c>
      <c r="H65" s="110" t="s">
        <v>104</v>
      </c>
      <c r="I65" s="111">
        <f t="shared" si="2"/>
        <v>0</v>
      </c>
      <c r="J65" s="111">
        <f t="shared" si="3"/>
        <v>0</v>
      </c>
      <c r="K65" s="111">
        <f t="shared" si="4"/>
        <v>0</v>
      </c>
      <c r="L65" s="111">
        <f t="shared" si="5"/>
        <v>0</v>
      </c>
      <c r="M65" s="111">
        <f t="shared" si="6"/>
        <v>0</v>
      </c>
      <c r="N65" s="111">
        <f t="shared" si="7"/>
        <v>0</v>
      </c>
      <c r="O65" s="111">
        <f t="shared" si="8"/>
        <v>0</v>
      </c>
      <c r="P65" s="111">
        <f t="shared" si="9"/>
        <v>0</v>
      </c>
      <c r="Q65" s="111">
        <f t="shared" si="10"/>
        <v>0</v>
      </c>
      <c r="R65" s="111">
        <f t="shared" si="11"/>
        <v>0</v>
      </c>
      <c r="S65" s="111">
        <f t="shared" si="0"/>
        <v>0</v>
      </c>
      <c r="T65" s="111">
        <f t="shared" si="12"/>
        <v>0</v>
      </c>
      <c r="U65" s="111">
        <v>5</v>
      </c>
      <c r="V65" s="115"/>
      <c r="W65" s="125"/>
    </row>
    <row r="66" spans="1:23" s="12" customFormat="1" ht="75" customHeight="1" x14ac:dyDescent="0.2">
      <c r="A66" s="106"/>
      <c r="B66" s="128"/>
      <c r="C66" s="107" t="s">
        <v>106</v>
      </c>
      <c r="D66" s="108" t="s">
        <v>155</v>
      </c>
      <c r="E66" s="113"/>
      <c r="F66" s="110" t="s">
        <v>104</v>
      </c>
      <c r="G66" s="110" t="s">
        <v>104</v>
      </c>
      <c r="H66" s="110" t="s">
        <v>104</v>
      </c>
      <c r="I66" s="111">
        <f t="shared" si="2"/>
        <v>0</v>
      </c>
      <c r="J66" s="111">
        <f t="shared" si="3"/>
        <v>0</v>
      </c>
      <c r="K66" s="111">
        <f t="shared" si="4"/>
        <v>0</v>
      </c>
      <c r="L66" s="111">
        <f t="shared" si="5"/>
        <v>0</v>
      </c>
      <c r="M66" s="111">
        <f t="shared" si="6"/>
        <v>0</v>
      </c>
      <c r="N66" s="111">
        <f t="shared" si="7"/>
        <v>0</v>
      </c>
      <c r="O66" s="111">
        <f t="shared" si="8"/>
        <v>0</v>
      </c>
      <c r="P66" s="111">
        <f t="shared" si="9"/>
        <v>0</v>
      </c>
      <c r="Q66" s="111">
        <f t="shared" si="10"/>
        <v>0</v>
      </c>
      <c r="R66" s="111">
        <f t="shared" si="11"/>
        <v>0</v>
      </c>
      <c r="S66" s="111">
        <f t="shared" si="0"/>
        <v>0</v>
      </c>
      <c r="T66" s="111">
        <f t="shared" si="12"/>
        <v>0</v>
      </c>
      <c r="U66" s="111">
        <v>5</v>
      </c>
      <c r="V66" s="115"/>
      <c r="W66" s="125"/>
    </row>
    <row r="67" spans="1:23" s="12" customFormat="1" ht="75" customHeight="1" x14ac:dyDescent="0.2">
      <c r="A67" s="106"/>
      <c r="B67" s="128"/>
      <c r="C67" s="107" t="s">
        <v>106</v>
      </c>
      <c r="D67" s="108" t="s">
        <v>155</v>
      </c>
      <c r="E67" s="113"/>
      <c r="F67" s="110" t="s">
        <v>104</v>
      </c>
      <c r="G67" s="110" t="s">
        <v>104</v>
      </c>
      <c r="H67" s="110" t="s">
        <v>104</v>
      </c>
      <c r="I67" s="111">
        <f t="shared" si="2"/>
        <v>0</v>
      </c>
      <c r="J67" s="111">
        <f t="shared" si="3"/>
        <v>0</v>
      </c>
      <c r="K67" s="111">
        <f t="shared" si="4"/>
        <v>0</v>
      </c>
      <c r="L67" s="111">
        <f t="shared" si="5"/>
        <v>0</v>
      </c>
      <c r="M67" s="111">
        <f t="shared" si="6"/>
        <v>0</v>
      </c>
      <c r="N67" s="111">
        <f t="shared" si="7"/>
        <v>0</v>
      </c>
      <c r="O67" s="111">
        <f t="shared" si="8"/>
        <v>0</v>
      </c>
      <c r="P67" s="111">
        <f t="shared" si="9"/>
        <v>0</v>
      </c>
      <c r="Q67" s="111">
        <f t="shared" si="10"/>
        <v>0</v>
      </c>
      <c r="R67" s="111">
        <f t="shared" si="11"/>
        <v>0</v>
      </c>
      <c r="S67" s="111">
        <f t="shared" si="0"/>
        <v>0</v>
      </c>
      <c r="T67" s="111">
        <f t="shared" si="12"/>
        <v>0</v>
      </c>
      <c r="U67" s="111">
        <v>5</v>
      </c>
      <c r="V67" s="115"/>
      <c r="W67" s="125"/>
    </row>
    <row r="68" spans="1:23" s="12" customFormat="1" ht="75" customHeight="1" x14ac:dyDescent="0.2">
      <c r="A68" s="106"/>
      <c r="B68" s="128"/>
      <c r="C68" s="107" t="s">
        <v>106</v>
      </c>
      <c r="D68" s="108" t="s">
        <v>155</v>
      </c>
      <c r="E68" s="113"/>
      <c r="F68" s="110" t="s">
        <v>104</v>
      </c>
      <c r="G68" s="110" t="s">
        <v>104</v>
      </c>
      <c r="H68" s="110" t="s">
        <v>104</v>
      </c>
      <c r="I68" s="111">
        <f t="shared" si="2"/>
        <v>0</v>
      </c>
      <c r="J68" s="111">
        <f t="shared" si="3"/>
        <v>0</v>
      </c>
      <c r="K68" s="111">
        <f t="shared" si="4"/>
        <v>0</v>
      </c>
      <c r="L68" s="111">
        <f t="shared" si="5"/>
        <v>0</v>
      </c>
      <c r="M68" s="111">
        <f t="shared" si="6"/>
        <v>0</v>
      </c>
      <c r="N68" s="111">
        <f t="shared" si="7"/>
        <v>0</v>
      </c>
      <c r="O68" s="111">
        <f t="shared" si="8"/>
        <v>0</v>
      </c>
      <c r="P68" s="111">
        <f t="shared" si="9"/>
        <v>0</v>
      </c>
      <c r="Q68" s="111">
        <f t="shared" si="10"/>
        <v>0</v>
      </c>
      <c r="R68" s="111">
        <f t="shared" si="11"/>
        <v>0</v>
      </c>
      <c r="S68" s="111">
        <f t="shared" ref="S68:S131" si="13">IF($G68="Production",1,IF($G68="Development",0.25,0))</f>
        <v>0</v>
      </c>
      <c r="T68" s="111">
        <f t="shared" si="12"/>
        <v>0</v>
      </c>
      <c r="U68" s="111">
        <v>5</v>
      </c>
      <c r="V68" s="115"/>
      <c r="W68" s="125"/>
    </row>
    <row r="69" spans="1:23" s="12" customFormat="1" ht="75" customHeight="1" x14ac:dyDescent="0.2">
      <c r="A69" s="106"/>
      <c r="B69" s="128"/>
      <c r="C69" s="107" t="s">
        <v>106</v>
      </c>
      <c r="D69" s="108" t="s">
        <v>155</v>
      </c>
      <c r="E69" s="113"/>
      <c r="F69" s="110" t="s">
        <v>104</v>
      </c>
      <c r="G69" s="110" t="s">
        <v>104</v>
      </c>
      <c r="H69" s="110" t="s">
        <v>104</v>
      </c>
      <c r="I69" s="111">
        <f t="shared" ref="I69:I132" si="14">COUNTIFS(C69:C69,"=High",F69:F69,"=YES-Fully meets")</f>
        <v>0</v>
      </c>
      <c r="J69" s="111">
        <f t="shared" ref="J69:J132" si="15">COUNTIFS(C69:C69,"=High",F69:F69,"=YES-Partially meets")</f>
        <v>0</v>
      </c>
      <c r="K69" s="111">
        <f t="shared" ref="K69:K132" si="16">COUNTIFS(C69:C69,"=High",F69:F69,"=NO-Does not meet")</f>
        <v>0</v>
      </c>
      <c r="L69" s="111">
        <f t="shared" ref="L69:L132" si="17">COUNTIFS(C69:C69,"=Medium",F69:F69,"=YES-Fully meets")</f>
        <v>0</v>
      </c>
      <c r="M69" s="111">
        <f t="shared" ref="M69:M132" si="18">COUNTIFS(C69:C69,"=Medium",F69:F69,"=YES-Partially meets")</f>
        <v>0</v>
      </c>
      <c r="N69" s="111">
        <f t="shared" ref="N69:N132" si="19">COUNTIFS(C69:C69,"=Medium",F69:F69,"=NO-Does not meet")</f>
        <v>0</v>
      </c>
      <c r="O69" s="111">
        <f t="shared" ref="O69:O132" si="20">COUNTIFS(C69:C69,"=Low",F69:F69,"=YES-Fully meets")</f>
        <v>0</v>
      </c>
      <c r="P69" s="111">
        <f t="shared" ref="P69:P132" si="21">COUNTIFS(C69:C69,"=Low",F69:F69,"=YES-Partially meets")</f>
        <v>0</v>
      </c>
      <c r="Q69" s="111">
        <f t="shared" ref="Q69:Q132" si="22">COUNTIFS(C69:C69,"=Low",F69:F69,"=NO-Does not meet")</f>
        <v>0</v>
      </c>
      <c r="R69" s="111">
        <f t="shared" ref="R69:R132" si="23">+($I69*$I$2)+($J69*$J$2)+(K69*$K$2)+(L69*$L$2)+(M69*$M$2)+(N69*$N$2)+(O69*$O$2)+(P69*$P$2)+(Q69*$Q$2)</f>
        <v>0</v>
      </c>
      <c r="S69" s="111">
        <f t="shared" si="13"/>
        <v>0</v>
      </c>
      <c r="T69" s="111">
        <f t="shared" ref="T69:T132" si="24">+R69*S69</f>
        <v>0</v>
      </c>
      <c r="U69" s="111">
        <v>5</v>
      </c>
      <c r="V69" s="115"/>
      <c r="W69" s="125"/>
    </row>
    <row r="70" spans="1:23" s="12" customFormat="1" ht="75" customHeight="1" x14ac:dyDescent="0.2">
      <c r="A70" s="106"/>
      <c r="B70" s="128"/>
      <c r="C70" s="107" t="s">
        <v>106</v>
      </c>
      <c r="D70" s="108" t="s">
        <v>155</v>
      </c>
      <c r="E70" s="113"/>
      <c r="F70" s="110" t="s">
        <v>104</v>
      </c>
      <c r="G70" s="110" t="s">
        <v>104</v>
      </c>
      <c r="H70" s="110" t="s">
        <v>104</v>
      </c>
      <c r="I70" s="111">
        <f t="shared" si="14"/>
        <v>0</v>
      </c>
      <c r="J70" s="111">
        <f t="shared" si="15"/>
        <v>0</v>
      </c>
      <c r="K70" s="111">
        <f t="shared" si="16"/>
        <v>0</v>
      </c>
      <c r="L70" s="111">
        <f t="shared" si="17"/>
        <v>0</v>
      </c>
      <c r="M70" s="111">
        <f t="shared" si="18"/>
        <v>0</v>
      </c>
      <c r="N70" s="111">
        <f t="shared" si="19"/>
        <v>0</v>
      </c>
      <c r="O70" s="111">
        <f t="shared" si="20"/>
        <v>0</v>
      </c>
      <c r="P70" s="111">
        <f t="shared" si="21"/>
        <v>0</v>
      </c>
      <c r="Q70" s="111">
        <f t="shared" si="22"/>
        <v>0</v>
      </c>
      <c r="R70" s="111">
        <f t="shared" si="23"/>
        <v>0</v>
      </c>
      <c r="S70" s="111">
        <f t="shared" si="13"/>
        <v>0</v>
      </c>
      <c r="T70" s="111">
        <f t="shared" si="24"/>
        <v>0</v>
      </c>
      <c r="U70" s="111">
        <v>5</v>
      </c>
      <c r="V70" s="115"/>
      <c r="W70" s="125"/>
    </row>
    <row r="71" spans="1:23" s="12" customFormat="1" ht="75" customHeight="1" x14ac:dyDescent="0.2">
      <c r="A71" s="106"/>
      <c r="B71" s="128"/>
      <c r="C71" s="107" t="s">
        <v>106</v>
      </c>
      <c r="D71" s="108" t="s">
        <v>155</v>
      </c>
      <c r="E71" s="113"/>
      <c r="F71" s="110" t="s">
        <v>104</v>
      </c>
      <c r="G71" s="110" t="s">
        <v>104</v>
      </c>
      <c r="H71" s="110" t="s">
        <v>104</v>
      </c>
      <c r="I71" s="111">
        <f t="shared" si="14"/>
        <v>0</v>
      </c>
      <c r="J71" s="111">
        <f t="shared" si="15"/>
        <v>0</v>
      </c>
      <c r="K71" s="111">
        <f t="shared" si="16"/>
        <v>0</v>
      </c>
      <c r="L71" s="111">
        <f t="shared" si="17"/>
        <v>0</v>
      </c>
      <c r="M71" s="111">
        <f t="shared" si="18"/>
        <v>0</v>
      </c>
      <c r="N71" s="111">
        <f t="shared" si="19"/>
        <v>0</v>
      </c>
      <c r="O71" s="111">
        <f t="shared" si="20"/>
        <v>0</v>
      </c>
      <c r="P71" s="111">
        <f t="shared" si="21"/>
        <v>0</v>
      </c>
      <c r="Q71" s="111">
        <f t="shared" si="22"/>
        <v>0</v>
      </c>
      <c r="R71" s="111">
        <f t="shared" si="23"/>
        <v>0</v>
      </c>
      <c r="S71" s="111">
        <f t="shared" si="13"/>
        <v>0</v>
      </c>
      <c r="T71" s="111">
        <f t="shared" si="24"/>
        <v>0</v>
      </c>
      <c r="U71" s="111">
        <v>5</v>
      </c>
      <c r="V71" s="115"/>
      <c r="W71" s="125"/>
    </row>
    <row r="72" spans="1:23" s="12" customFormat="1" ht="75" customHeight="1" x14ac:dyDescent="0.2">
      <c r="A72" s="106"/>
      <c r="B72" s="128"/>
      <c r="C72" s="107" t="s">
        <v>106</v>
      </c>
      <c r="D72" s="108" t="s">
        <v>155</v>
      </c>
      <c r="E72" s="113"/>
      <c r="F72" s="110" t="s">
        <v>104</v>
      </c>
      <c r="G72" s="110" t="s">
        <v>104</v>
      </c>
      <c r="H72" s="110" t="s">
        <v>104</v>
      </c>
      <c r="I72" s="111">
        <f t="shared" si="14"/>
        <v>0</v>
      </c>
      <c r="J72" s="111">
        <f t="shared" si="15"/>
        <v>0</v>
      </c>
      <c r="K72" s="111">
        <f t="shared" si="16"/>
        <v>0</v>
      </c>
      <c r="L72" s="111">
        <f t="shared" si="17"/>
        <v>0</v>
      </c>
      <c r="M72" s="111">
        <f t="shared" si="18"/>
        <v>0</v>
      </c>
      <c r="N72" s="111">
        <f t="shared" si="19"/>
        <v>0</v>
      </c>
      <c r="O72" s="111">
        <f t="shared" si="20"/>
        <v>0</v>
      </c>
      <c r="P72" s="111">
        <f t="shared" si="21"/>
        <v>0</v>
      </c>
      <c r="Q72" s="111">
        <f t="shared" si="22"/>
        <v>0</v>
      </c>
      <c r="R72" s="111">
        <f t="shared" si="23"/>
        <v>0</v>
      </c>
      <c r="S72" s="111">
        <f t="shared" si="13"/>
        <v>0</v>
      </c>
      <c r="T72" s="111">
        <f t="shared" si="24"/>
        <v>0</v>
      </c>
      <c r="U72" s="111">
        <v>5</v>
      </c>
      <c r="V72" s="115"/>
      <c r="W72" s="125"/>
    </row>
    <row r="73" spans="1:23" s="12" customFormat="1" ht="75" customHeight="1" x14ac:dyDescent="0.2">
      <c r="A73" s="106"/>
      <c r="B73" s="128"/>
      <c r="C73" s="107" t="s">
        <v>106</v>
      </c>
      <c r="D73" s="108" t="s">
        <v>155</v>
      </c>
      <c r="E73" s="113"/>
      <c r="F73" s="110" t="s">
        <v>104</v>
      </c>
      <c r="G73" s="110" t="s">
        <v>104</v>
      </c>
      <c r="H73" s="110" t="s">
        <v>104</v>
      </c>
      <c r="I73" s="111">
        <f t="shared" si="14"/>
        <v>0</v>
      </c>
      <c r="J73" s="111">
        <f t="shared" si="15"/>
        <v>0</v>
      </c>
      <c r="K73" s="111">
        <f t="shared" si="16"/>
        <v>0</v>
      </c>
      <c r="L73" s="111">
        <f t="shared" si="17"/>
        <v>0</v>
      </c>
      <c r="M73" s="111">
        <f t="shared" si="18"/>
        <v>0</v>
      </c>
      <c r="N73" s="111">
        <f t="shared" si="19"/>
        <v>0</v>
      </c>
      <c r="O73" s="111">
        <f t="shared" si="20"/>
        <v>0</v>
      </c>
      <c r="P73" s="111">
        <f t="shared" si="21"/>
        <v>0</v>
      </c>
      <c r="Q73" s="111">
        <f t="shared" si="22"/>
        <v>0</v>
      </c>
      <c r="R73" s="111">
        <f t="shared" si="23"/>
        <v>0</v>
      </c>
      <c r="S73" s="111">
        <f t="shared" si="13"/>
        <v>0</v>
      </c>
      <c r="T73" s="111">
        <f t="shared" si="24"/>
        <v>0</v>
      </c>
      <c r="U73" s="111">
        <v>5</v>
      </c>
      <c r="V73" s="115"/>
      <c r="W73" s="125"/>
    </row>
    <row r="74" spans="1:23" s="12" customFormat="1" ht="75" customHeight="1" x14ac:dyDescent="0.2">
      <c r="A74" s="106"/>
      <c r="B74" s="128"/>
      <c r="C74" s="107" t="s">
        <v>106</v>
      </c>
      <c r="D74" s="108" t="s">
        <v>155</v>
      </c>
      <c r="E74" s="113"/>
      <c r="F74" s="110" t="s">
        <v>104</v>
      </c>
      <c r="G74" s="110" t="s">
        <v>104</v>
      </c>
      <c r="H74" s="110" t="s">
        <v>104</v>
      </c>
      <c r="I74" s="111">
        <f t="shared" si="14"/>
        <v>0</v>
      </c>
      <c r="J74" s="111">
        <f t="shared" si="15"/>
        <v>0</v>
      </c>
      <c r="K74" s="111">
        <f t="shared" si="16"/>
        <v>0</v>
      </c>
      <c r="L74" s="111">
        <f t="shared" si="17"/>
        <v>0</v>
      </c>
      <c r="M74" s="111">
        <f t="shared" si="18"/>
        <v>0</v>
      </c>
      <c r="N74" s="111">
        <f t="shared" si="19"/>
        <v>0</v>
      </c>
      <c r="O74" s="111">
        <f t="shared" si="20"/>
        <v>0</v>
      </c>
      <c r="P74" s="111">
        <f t="shared" si="21"/>
        <v>0</v>
      </c>
      <c r="Q74" s="111">
        <f t="shared" si="22"/>
        <v>0</v>
      </c>
      <c r="R74" s="111">
        <f t="shared" si="23"/>
        <v>0</v>
      </c>
      <c r="S74" s="111">
        <f t="shared" si="13"/>
        <v>0</v>
      </c>
      <c r="T74" s="111">
        <f t="shared" si="24"/>
        <v>0</v>
      </c>
      <c r="U74" s="111">
        <v>5</v>
      </c>
      <c r="V74" s="115"/>
      <c r="W74" s="125"/>
    </row>
    <row r="75" spans="1:23" s="12" customFormat="1" ht="75" customHeight="1" x14ac:dyDescent="0.2">
      <c r="A75" s="106"/>
      <c r="B75" s="128"/>
      <c r="C75" s="107" t="s">
        <v>106</v>
      </c>
      <c r="D75" s="108" t="s">
        <v>155</v>
      </c>
      <c r="E75" s="113"/>
      <c r="F75" s="110" t="s">
        <v>104</v>
      </c>
      <c r="G75" s="110" t="s">
        <v>104</v>
      </c>
      <c r="H75" s="110" t="s">
        <v>104</v>
      </c>
      <c r="I75" s="111">
        <f t="shared" si="14"/>
        <v>0</v>
      </c>
      <c r="J75" s="111">
        <f t="shared" si="15"/>
        <v>0</v>
      </c>
      <c r="K75" s="111">
        <f t="shared" si="16"/>
        <v>0</v>
      </c>
      <c r="L75" s="111">
        <f t="shared" si="17"/>
        <v>0</v>
      </c>
      <c r="M75" s="111">
        <f t="shared" si="18"/>
        <v>0</v>
      </c>
      <c r="N75" s="111">
        <f t="shared" si="19"/>
        <v>0</v>
      </c>
      <c r="O75" s="111">
        <f t="shared" si="20"/>
        <v>0</v>
      </c>
      <c r="P75" s="111">
        <f t="shared" si="21"/>
        <v>0</v>
      </c>
      <c r="Q75" s="111">
        <f t="shared" si="22"/>
        <v>0</v>
      </c>
      <c r="R75" s="111">
        <f t="shared" si="23"/>
        <v>0</v>
      </c>
      <c r="S75" s="111">
        <f t="shared" si="13"/>
        <v>0</v>
      </c>
      <c r="T75" s="111">
        <f t="shared" si="24"/>
        <v>0</v>
      </c>
      <c r="U75" s="111">
        <v>5</v>
      </c>
      <c r="V75" s="115"/>
      <c r="W75" s="125"/>
    </row>
    <row r="76" spans="1:23" s="12" customFormat="1" ht="75" customHeight="1" x14ac:dyDescent="0.2">
      <c r="A76" s="106"/>
      <c r="B76" s="128"/>
      <c r="C76" s="107" t="s">
        <v>106</v>
      </c>
      <c r="D76" s="108" t="s">
        <v>155</v>
      </c>
      <c r="E76" s="113"/>
      <c r="F76" s="110" t="s">
        <v>104</v>
      </c>
      <c r="G76" s="110" t="s">
        <v>104</v>
      </c>
      <c r="H76" s="110" t="s">
        <v>104</v>
      </c>
      <c r="I76" s="111">
        <f t="shared" si="14"/>
        <v>0</v>
      </c>
      <c r="J76" s="111">
        <f t="shared" si="15"/>
        <v>0</v>
      </c>
      <c r="K76" s="111">
        <f t="shared" si="16"/>
        <v>0</v>
      </c>
      <c r="L76" s="111">
        <f t="shared" si="17"/>
        <v>0</v>
      </c>
      <c r="M76" s="111">
        <f t="shared" si="18"/>
        <v>0</v>
      </c>
      <c r="N76" s="111">
        <f t="shared" si="19"/>
        <v>0</v>
      </c>
      <c r="O76" s="111">
        <f t="shared" si="20"/>
        <v>0</v>
      </c>
      <c r="P76" s="111">
        <f t="shared" si="21"/>
        <v>0</v>
      </c>
      <c r="Q76" s="111">
        <f t="shared" si="22"/>
        <v>0</v>
      </c>
      <c r="R76" s="111">
        <f t="shared" si="23"/>
        <v>0</v>
      </c>
      <c r="S76" s="111">
        <f t="shared" si="13"/>
        <v>0</v>
      </c>
      <c r="T76" s="111">
        <f t="shared" si="24"/>
        <v>0</v>
      </c>
      <c r="U76" s="111">
        <v>5</v>
      </c>
      <c r="V76" s="115"/>
      <c r="W76" s="125"/>
    </row>
    <row r="77" spans="1:23" s="12" customFormat="1" ht="75" customHeight="1" x14ac:dyDescent="0.2">
      <c r="A77" s="106"/>
      <c r="B77" s="128"/>
      <c r="C77" s="107" t="s">
        <v>106</v>
      </c>
      <c r="D77" s="108" t="s">
        <v>155</v>
      </c>
      <c r="E77" s="113"/>
      <c r="F77" s="110" t="s">
        <v>104</v>
      </c>
      <c r="G77" s="110" t="s">
        <v>104</v>
      </c>
      <c r="H77" s="110" t="s">
        <v>104</v>
      </c>
      <c r="I77" s="111">
        <f t="shared" si="14"/>
        <v>0</v>
      </c>
      <c r="J77" s="111">
        <f t="shared" si="15"/>
        <v>0</v>
      </c>
      <c r="K77" s="111">
        <f t="shared" si="16"/>
        <v>0</v>
      </c>
      <c r="L77" s="111">
        <f t="shared" si="17"/>
        <v>0</v>
      </c>
      <c r="M77" s="111">
        <f t="shared" si="18"/>
        <v>0</v>
      </c>
      <c r="N77" s="111">
        <f t="shared" si="19"/>
        <v>0</v>
      </c>
      <c r="O77" s="111">
        <f t="shared" si="20"/>
        <v>0</v>
      </c>
      <c r="P77" s="111">
        <f t="shared" si="21"/>
        <v>0</v>
      </c>
      <c r="Q77" s="111">
        <f t="shared" si="22"/>
        <v>0</v>
      </c>
      <c r="R77" s="111">
        <f t="shared" si="23"/>
        <v>0</v>
      </c>
      <c r="S77" s="111">
        <f t="shared" si="13"/>
        <v>0</v>
      </c>
      <c r="T77" s="111">
        <f t="shared" si="24"/>
        <v>0</v>
      </c>
      <c r="U77" s="111">
        <v>5</v>
      </c>
      <c r="V77" s="115"/>
      <c r="W77" s="125"/>
    </row>
    <row r="78" spans="1:23" s="12" customFormat="1" ht="75" customHeight="1" x14ac:dyDescent="0.2">
      <c r="A78" s="106"/>
      <c r="B78" s="128"/>
      <c r="C78" s="107" t="s">
        <v>106</v>
      </c>
      <c r="D78" s="108" t="s">
        <v>155</v>
      </c>
      <c r="E78" s="113"/>
      <c r="F78" s="110" t="s">
        <v>104</v>
      </c>
      <c r="G78" s="110" t="s">
        <v>104</v>
      </c>
      <c r="H78" s="110" t="s">
        <v>104</v>
      </c>
      <c r="I78" s="111">
        <f t="shared" si="14"/>
        <v>0</v>
      </c>
      <c r="J78" s="111">
        <f t="shared" si="15"/>
        <v>0</v>
      </c>
      <c r="K78" s="111">
        <f t="shared" si="16"/>
        <v>0</v>
      </c>
      <c r="L78" s="111">
        <f t="shared" si="17"/>
        <v>0</v>
      </c>
      <c r="M78" s="111">
        <f t="shared" si="18"/>
        <v>0</v>
      </c>
      <c r="N78" s="111">
        <f t="shared" si="19"/>
        <v>0</v>
      </c>
      <c r="O78" s="111">
        <f t="shared" si="20"/>
        <v>0</v>
      </c>
      <c r="P78" s="111">
        <f t="shared" si="21"/>
        <v>0</v>
      </c>
      <c r="Q78" s="111">
        <f t="shared" si="22"/>
        <v>0</v>
      </c>
      <c r="R78" s="111">
        <f t="shared" si="23"/>
        <v>0</v>
      </c>
      <c r="S78" s="111">
        <f t="shared" si="13"/>
        <v>0</v>
      </c>
      <c r="T78" s="111">
        <f t="shared" si="24"/>
        <v>0</v>
      </c>
      <c r="U78" s="111">
        <v>5</v>
      </c>
      <c r="V78" s="115"/>
      <c r="W78" s="125"/>
    </row>
    <row r="79" spans="1:23" s="12" customFormat="1" ht="75" customHeight="1" x14ac:dyDescent="0.2">
      <c r="A79" s="106"/>
      <c r="B79" s="128"/>
      <c r="C79" s="107" t="s">
        <v>106</v>
      </c>
      <c r="D79" s="108" t="s">
        <v>155</v>
      </c>
      <c r="E79" s="113"/>
      <c r="F79" s="110" t="s">
        <v>104</v>
      </c>
      <c r="G79" s="110" t="s">
        <v>104</v>
      </c>
      <c r="H79" s="110" t="s">
        <v>104</v>
      </c>
      <c r="I79" s="111">
        <f t="shared" si="14"/>
        <v>0</v>
      </c>
      <c r="J79" s="111">
        <f t="shared" si="15"/>
        <v>0</v>
      </c>
      <c r="K79" s="111">
        <f t="shared" si="16"/>
        <v>0</v>
      </c>
      <c r="L79" s="111">
        <f t="shared" si="17"/>
        <v>0</v>
      </c>
      <c r="M79" s="111">
        <f t="shared" si="18"/>
        <v>0</v>
      </c>
      <c r="N79" s="111">
        <f t="shared" si="19"/>
        <v>0</v>
      </c>
      <c r="O79" s="111">
        <f t="shared" si="20"/>
        <v>0</v>
      </c>
      <c r="P79" s="111">
        <f t="shared" si="21"/>
        <v>0</v>
      </c>
      <c r="Q79" s="111">
        <f t="shared" si="22"/>
        <v>0</v>
      </c>
      <c r="R79" s="111">
        <f t="shared" si="23"/>
        <v>0</v>
      </c>
      <c r="S79" s="111">
        <f t="shared" si="13"/>
        <v>0</v>
      </c>
      <c r="T79" s="111">
        <f t="shared" si="24"/>
        <v>0</v>
      </c>
      <c r="U79" s="111">
        <v>5</v>
      </c>
      <c r="V79" s="115"/>
      <c r="W79" s="125"/>
    </row>
    <row r="80" spans="1:23" s="12" customFormat="1" ht="75" customHeight="1" x14ac:dyDescent="0.2">
      <c r="A80" s="106"/>
      <c r="B80" s="128"/>
      <c r="C80" s="107" t="s">
        <v>106</v>
      </c>
      <c r="D80" s="108" t="s">
        <v>155</v>
      </c>
      <c r="E80" s="113"/>
      <c r="F80" s="110" t="s">
        <v>104</v>
      </c>
      <c r="G80" s="110" t="s">
        <v>104</v>
      </c>
      <c r="H80" s="110" t="s">
        <v>104</v>
      </c>
      <c r="I80" s="111">
        <f t="shared" si="14"/>
        <v>0</v>
      </c>
      <c r="J80" s="111">
        <f t="shared" si="15"/>
        <v>0</v>
      </c>
      <c r="K80" s="111">
        <f t="shared" si="16"/>
        <v>0</v>
      </c>
      <c r="L80" s="111">
        <f t="shared" si="17"/>
        <v>0</v>
      </c>
      <c r="M80" s="111">
        <f t="shared" si="18"/>
        <v>0</v>
      </c>
      <c r="N80" s="111">
        <f t="shared" si="19"/>
        <v>0</v>
      </c>
      <c r="O80" s="111">
        <f t="shared" si="20"/>
        <v>0</v>
      </c>
      <c r="P80" s="111">
        <f t="shared" si="21"/>
        <v>0</v>
      </c>
      <c r="Q80" s="111">
        <f t="shared" si="22"/>
        <v>0</v>
      </c>
      <c r="R80" s="111">
        <f t="shared" si="23"/>
        <v>0</v>
      </c>
      <c r="S80" s="111">
        <f t="shared" si="13"/>
        <v>0</v>
      </c>
      <c r="T80" s="111">
        <f t="shared" si="24"/>
        <v>0</v>
      </c>
      <c r="U80" s="111">
        <v>5</v>
      </c>
      <c r="V80" s="115"/>
      <c r="W80" s="125"/>
    </row>
    <row r="81" spans="1:23" s="12" customFormat="1" ht="75" customHeight="1" x14ac:dyDescent="0.2">
      <c r="A81" s="106"/>
      <c r="B81" s="128"/>
      <c r="C81" s="107" t="s">
        <v>106</v>
      </c>
      <c r="D81" s="108" t="s">
        <v>155</v>
      </c>
      <c r="E81" s="113"/>
      <c r="F81" s="110" t="s">
        <v>104</v>
      </c>
      <c r="G81" s="110" t="s">
        <v>104</v>
      </c>
      <c r="H81" s="110" t="s">
        <v>104</v>
      </c>
      <c r="I81" s="111">
        <f t="shared" si="14"/>
        <v>0</v>
      </c>
      <c r="J81" s="111">
        <f t="shared" si="15"/>
        <v>0</v>
      </c>
      <c r="K81" s="111">
        <f t="shared" si="16"/>
        <v>0</v>
      </c>
      <c r="L81" s="111">
        <f t="shared" si="17"/>
        <v>0</v>
      </c>
      <c r="M81" s="111">
        <f t="shared" si="18"/>
        <v>0</v>
      </c>
      <c r="N81" s="111">
        <f t="shared" si="19"/>
        <v>0</v>
      </c>
      <c r="O81" s="111">
        <f t="shared" si="20"/>
        <v>0</v>
      </c>
      <c r="P81" s="111">
        <f t="shared" si="21"/>
        <v>0</v>
      </c>
      <c r="Q81" s="111">
        <f t="shared" si="22"/>
        <v>0</v>
      </c>
      <c r="R81" s="111">
        <f t="shared" si="23"/>
        <v>0</v>
      </c>
      <c r="S81" s="111">
        <f t="shared" si="13"/>
        <v>0</v>
      </c>
      <c r="T81" s="111">
        <f t="shared" si="24"/>
        <v>0</v>
      </c>
      <c r="U81" s="111">
        <v>5</v>
      </c>
      <c r="V81" s="115"/>
      <c r="W81" s="125"/>
    </row>
    <row r="82" spans="1:23" s="12" customFormat="1" ht="75" customHeight="1" x14ac:dyDescent="0.2">
      <c r="A82" s="106"/>
      <c r="B82" s="128"/>
      <c r="C82" s="107" t="s">
        <v>106</v>
      </c>
      <c r="D82" s="108" t="s">
        <v>155</v>
      </c>
      <c r="E82" s="113"/>
      <c r="F82" s="110" t="s">
        <v>104</v>
      </c>
      <c r="G82" s="110" t="s">
        <v>104</v>
      </c>
      <c r="H82" s="110" t="s">
        <v>104</v>
      </c>
      <c r="I82" s="111">
        <f t="shared" si="14"/>
        <v>0</v>
      </c>
      <c r="J82" s="111">
        <f t="shared" si="15"/>
        <v>0</v>
      </c>
      <c r="K82" s="111">
        <f t="shared" si="16"/>
        <v>0</v>
      </c>
      <c r="L82" s="111">
        <f t="shared" si="17"/>
        <v>0</v>
      </c>
      <c r="M82" s="111">
        <f t="shared" si="18"/>
        <v>0</v>
      </c>
      <c r="N82" s="111">
        <f t="shared" si="19"/>
        <v>0</v>
      </c>
      <c r="O82" s="111">
        <f t="shared" si="20"/>
        <v>0</v>
      </c>
      <c r="P82" s="111">
        <f t="shared" si="21"/>
        <v>0</v>
      </c>
      <c r="Q82" s="111">
        <f t="shared" si="22"/>
        <v>0</v>
      </c>
      <c r="R82" s="111">
        <f t="shared" si="23"/>
        <v>0</v>
      </c>
      <c r="S82" s="111">
        <f t="shared" si="13"/>
        <v>0</v>
      </c>
      <c r="T82" s="111">
        <f t="shared" si="24"/>
        <v>0</v>
      </c>
      <c r="U82" s="111">
        <v>5</v>
      </c>
      <c r="V82" s="115"/>
      <c r="W82" s="125"/>
    </row>
    <row r="83" spans="1:23" s="12" customFormat="1" ht="75" customHeight="1" x14ac:dyDescent="0.2">
      <c r="A83" s="106"/>
      <c r="B83" s="128"/>
      <c r="C83" s="107" t="s">
        <v>106</v>
      </c>
      <c r="D83" s="108" t="s">
        <v>155</v>
      </c>
      <c r="E83" s="113"/>
      <c r="F83" s="110" t="s">
        <v>104</v>
      </c>
      <c r="G83" s="110" t="s">
        <v>104</v>
      </c>
      <c r="H83" s="110" t="s">
        <v>104</v>
      </c>
      <c r="I83" s="111">
        <f t="shared" si="14"/>
        <v>0</v>
      </c>
      <c r="J83" s="111">
        <f t="shared" si="15"/>
        <v>0</v>
      </c>
      <c r="K83" s="111">
        <f t="shared" si="16"/>
        <v>0</v>
      </c>
      <c r="L83" s="111">
        <f t="shared" si="17"/>
        <v>0</v>
      </c>
      <c r="M83" s="111">
        <f t="shared" si="18"/>
        <v>0</v>
      </c>
      <c r="N83" s="111">
        <f t="shared" si="19"/>
        <v>0</v>
      </c>
      <c r="O83" s="111">
        <f t="shared" si="20"/>
        <v>0</v>
      </c>
      <c r="P83" s="111">
        <f t="shared" si="21"/>
        <v>0</v>
      </c>
      <c r="Q83" s="111">
        <f t="shared" si="22"/>
        <v>0</v>
      </c>
      <c r="R83" s="111">
        <f t="shared" si="23"/>
        <v>0</v>
      </c>
      <c r="S83" s="111">
        <f t="shared" si="13"/>
        <v>0</v>
      </c>
      <c r="T83" s="111">
        <f t="shared" si="24"/>
        <v>0</v>
      </c>
      <c r="U83" s="111">
        <v>5</v>
      </c>
      <c r="V83" s="115"/>
      <c r="W83" s="125"/>
    </row>
    <row r="84" spans="1:23" s="12" customFormat="1" ht="75" customHeight="1" x14ac:dyDescent="0.2">
      <c r="A84" s="106"/>
      <c r="B84" s="128"/>
      <c r="C84" s="107" t="s">
        <v>106</v>
      </c>
      <c r="D84" s="108" t="s">
        <v>155</v>
      </c>
      <c r="E84" s="113"/>
      <c r="F84" s="110" t="s">
        <v>104</v>
      </c>
      <c r="G84" s="110" t="s">
        <v>104</v>
      </c>
      <c r="H84" s="110" t="s">
        <v>104</v>
      </c>
      <c r="I84" s="111">
        <f t="shared" si="14"/>
        <v>0</v>
      </c>
      <c r="J84" s="111">
        <f t="shared" si="15"/>
        <v>0</v>
      </c>
      <c r="K84" s="111">
        <f t="shared" si="16"/>
        <v>0</v>
      </c>
      <c r="L84" s="111">
        <f t="shared" si="17"/>
        <v>0</v>
      </c>
      <c r="M84" s="111">
        <f t="shared" si="18"/>
        <v>0</v>
      </c>
      <c r="N84" s="111">
        <f t="shared" si="19"/>
        <v>0</v>
      </c>
      <c r="O84" s="111">
        <f t="shared" si="20"/>
        <v>0</v>
      </c>
      <c r="P84" s="111">
        <f t="shared" si="21"/>
        <v>0</v>
      </c>
      <c r="Q84" s="111">
        <f t="shared" si="22"/>
        <v>0</v>
      </c>
      <c r="R84" s="111">
        <f t="shared" si="23"/>
        <v>0</v>
      </c>
      <c r="S84" s="111">
        <f t="shared" si="13"/>
        <v>0</v>
      </c>
      <c r="T84" s="111">
        <f t="shared" si="24"/>
        <v>0</v>
      </c>
      <c r="U84" s="111">
        <v>5</v>
      </c>
      <c r="V84" s="115"/>
      <c r="W84" s="125"/>
    </row>
    <row r="85" spans="1:23" s="12" customFormat="1" ht="75" customHeight="1" x14ac:dyDescent="0.2">
      <c r="A85" s="106"/>
      <c r="B85" s="128"/>
      <c r="C85" s="107" t="s">
        <v>106</v>
      </c>
      <c r="D85" s="108" t="s">
        <v>155</v>
      </c>
      <c r="E85" s="113"/>
      <c r="F85" s="110" t="s">
        <v>104</v>
      </c>
      <c r="G85" s="110" t="s">
        <v>104</v>
      </c>
      <c r="H85" s="110" t="s">
        <v>104</v>
      </c>
      <c r="I85" s="111">
        <f t="shared" si="14"/>
        <v>0</v>
      </c>
      <c r="J85" s="111">
        <f t="shared" si="15"/>
        <v>0</v>
      </c>
      <c r="K85" s="111">
        <f t="shared" si="16"/>
        <v>0</v>
      </c>
      <c r="L85" s="111">
        <f t="shared" si="17"/>
        <v>0</v>
      </c>
      <c r="M85" s="111">
        <f t="shared" si="18"/>
        <v>0</v>
      </c>
      <c r="N85" s="111">
        <f t="shared" si="19"/>
        <v>0</v>
      </c>
      <c r="O85" s="111">
        <f t="shared" si="20"/>
        <v>0</v>
      </c>
      <c r="P85" s="111">
        <f t="shared" si="21"/>
        <v>0</v>
      </c>
      <c r="Q85" s="111">
        <f t="shared" si="22"/>
        <v>0</v>
      </c>
      <c r="R85" s="111">
        <f t="shared" si="23"/>
        <v>0</v>
      </c>
      <c r="S85" s="111">
        <f t="shared" si="13"/>
        <v>0</v>
      </c>
      <c r="T85" s="111">
        <f t="shared" si="24"/>
        <v>0</v>
      </c>
      <c r="U85" s="111">
        <v>5</v>
      </c>
      <c r="V85" s="115"/>
      <c r="W85" s="125"/>
    </row>
    <row r="86" spans="1:23" s="12" customFormat="1" ht="75" customHeight="1" x14ac:dyDescent="0.2">
      <c r="A86" s="106"/>
      <c r="B86" s="128"/>
      <c r="C86" s="107" t="s">
        <v>106</v>
      </c>
      <c r="D86" s="108" t="s">
        <v>155</v>
      </c>
      <c r="E86" s="113"/>
      <c r="F86" s="110" t="s">
        <v>104</v>
      </c>
      <c r="G86" s="110" t="s">
        <v>104</v>
      </c>
      <c r="H86" s="110" t="s">
        <v>104</v>
      </c>
      <c r="I86" s="111">
        <f t="shared" si="14"/>
        <v>0</v>
      </c>
      <c r="J86" s="111">
        <f t="shared" si="15"/>
        <v>0</v>
      </c>
      <c r="K86" s="111">
        <f t="shared" si="16"/>
        <v>0</v>
      </c>
      <c r="L86" s="111">
        <f t="shared" si="17"/>
        <v>0</v>
      </c>
      <c r="M86" s="111">
        <f t="shared" si="18"/>
        <v>0</v>
      </c>
      <c r="N86" s="111">
        <f t="shared" si="19"/>
        <v>0</v>
      </c>
      <c r="O86" s="111">
        <f t="shared" si="20"/>
        <v>0</v>
      </c>
      <c r="P86" s="111">
        <f t="shared" si="21"/>
        <v>0</v>
      </c>
      <c r="Q86" s="111">
        <f t="shared" si="22"/>
        <v>0</v>
      </c>
      <c r="R86" s="111">
        <f t="shared" si="23"/>
        <v>0</v>
      </c>
      <c r="S86" s="111">
        <f t="shared" si="13"/>
        <v>0</v>
      </c>
      <c r="T86" s="111">
        <f t="shared" si="24"/>
        <v>0</v>
      </c>
      <c r="U86" s="111">
        <v>5</v>
      </c>
      <c r="V86" s="115"/>
      <c r="W86" s="125"/>
    </row>
    <row r="87" spans="1:23" s="12" customFormat="1" ht="75" customHeight="1" x14ac:dyDescent="0.2">
      <c r="A87" s="106"/>
      <c r="B87" s="128"/>
      <c r="C87" s="107" t="s">
        <v>106</v>
      </c>
      <c r="D87" s="108" t="s">
        <v>155</v>
      </c>
      <c r="E87" s="113"/>
      <c r="F87" s="110" t="s">
        <v>104</v>
      </c>
      <c r="G87" s="110" t="s">
        <v>104</v>
      </c>
      <c r="H87" s="110" t="s">
        <v>104</v>
      </c>
      <c r="I87" s="111">
        <f t="shared" si="14"/>
        <v>0</v>
      </c>
      <c r="J87" s="111">
        <f t="shared" si="15"/>
        <v>0</v>
      </c>
      <c r="K87" s="111">
        <f t="shared" si="16"/>
        <v>0</v>
      </c>
      <c r="L87" s="111">
        <f t="shared" si="17"/>
        <v>0</v>
      </c>
      <c r="M87" s="111">
        <f t="shared" si="18"/>
        <v>0</v>
      </c>
      <c r="N87" s="111">
        <f t="shared" si="19"/>
        <v>0</v>
      </c>
      <c r="O87" s="111">
        <f t="shared" si="20"/>
        <v>0</v>
      </c>
      <c r="P87" s="111">
        <f t="shared" si="21"/>
        <v>0</v>
      </c>
      <c r="Q87" s="111">
        <f t="shared" si="22"/>
        <v>0</v>
      </c>
      <c r="R87" s="111">
        <f t="shared" si="23"/>
        <v>0</v>
      </c>
      <c r="S87" s="111">
        <f t="shared" si="13"/>
        <v>0</v>
      </c>
      <c r="T87" s="111">
        <f t="shared" si="24"/>
        <v>0</v>
      </c>
      <c r="U87" s="111">
        <v>5</v>
      </c>
      <c r="V87" s="115"/>
      <c r="W87" s="125"/>
    </row>
    <row r="88" spans="1:23" s="12" customFormat="1" ht="75" customHeight="1" x14ac:dyDescent="0.2">
      <c r="A88" s="106"/>
      <c r="B88" s="128"/>
      <c r="C88" s="107" t="s">
        <v>106</v>
      </c>
      <c r="D88" s="108" t="s">
        <v>155</v>
      </c>
      <c r="E88" s="113"/>
      <c r="F88" s="110" t="s">
        <v>104</v>
      </c>
      <c r="G88" s="110" t="s">
        <v>104</v>
      </c>
      <c r="H88" s="110" t="s">
        <v>104</v>
      </c>
      <c r="I88" s="111">
        <f t="shared" si="14"/>
        <v>0</v>
      </c>
      <c r="J88" s="111">
        <f t="shared" si="15"/>
        <v>0</v>
      </c>
      <c r="K88" s="111">
        <f t="shared" si="16"/>
        <v>0</v>
      </c>
      <c r="L88" s="111">
        <f t="shared" si="17"/>
        <v>0</v>
      </c>
      <c r="M88" s="111">
        <f t="shared" si="18"/>
        <v>0</v>
      </c>
      <c r="N88" s="111">
        <f t="shared" si="19"/>
        <v>0</v>
      </c>
      <c r="O88" s="111">
        <f t="shared" si="20"/>
        <v>0</v>
      </c>
      <c r="P88" s="111">
        <f t="shared" si="21"/>
        <v>0</v>
      </c>
      <c r="Q88" s="111">
        <f t="shared" si="22"/>
        <v>0</v>
      </c>
      <c r="R88" s="111">
        <f t="shared" si="23"/>
        <v>0</v>
      </c>
      <c r="S88" s="111">
        <f t="shared" si="13"/>
        <v>0</v>
      </c>
      <c r="T88" s="111">
        <f t="shared" si="24"/>
        <v>0</v>
      </c>
      <c r="U88" s="111">
        <v>5</v>
      </c>
      <c r="V88" s="115"/>
      <c r="W88" s="125"/>
    </row>
    <row r="89" spans="1:23" s="12" customFormat="1" ht="75" customHeight="1" x14ac:dyDescent="0.2">
      <c r="A89" s="106"/>
      <c r="B89" s="128"/>
      <c r="C89" s="107" t="s">
        <v>106</v>
      </c>
      <c r="D89" s="108" t="s">
        <v>155</v>
      </c>
      <c r="E89" s="113"/>
      <c r="F89" s="110" t="s">
        <v>104</v>
      </c>
      <c r="G89" s="110" t="s">
        <v>104</v>
      </c>
      <c r="H89" s="110" t="s">
        <v>104</v>
      </c>
      <c r="I89" s="111">
        <f t="shared" si="14"/>
        <v>0</v>
      </c>
      <c r="J89" s="111">
        <f t="shared" si="15"/>
        <v>0</v>
      </c>
      <c r="K89" s="111">
        <f t="shared" si="16"/>
        <v>0</v>
      </c>
      <c r="L89" s="111">
        <f t="shared" si="17"/>
        <v>0</v>
      </c>
      <c r="M89" s="111">
        <f t="shared" si="18"/>
        <v>0</v>
      </c>
      <c r="N89" s="111">
        <f t="shared" si="19"/>
        <v>0</v>
      </c>
      <c r="O89" s="111">
        <f t="shared" si="20"/>
        <v>0</v>
      </c>
      <c r="P89" s="111">
        <f t="shared" si="21"/>
        <v>0</v>
      </c>
      <c r="Q89" s="111">
        <f t="shared" si="22"/>
        <v>0</v>
      </c>
      <c r="R89" s="111">
        <f t="shared" si="23"/>
        <v>0</v>
      </c>
      <c r="S89" s="111">
        <f t="shared" si="13"/>
        <v>0</v>
      </c>
      <c r="T89" s="111">
        <f t="shared" si="24"/>
        <v>0</v>
      </c>
      <c r="U89" s="111">
        <v>5</v>
      </c>
      <c r="V89" s="115"/>
      <c r="W89" s="125"/>
    </row>
    <row r="90" spans="1:23" s="12" customFormat="1" ht="75" customHeight="1" x14ac:dyDescent="0.2">
      <c r="A90" s="106"/>
      <c r="B90" s="128"/>
      <c r="C90" s="107" t="s">
        <v>106</v>
      </c>
      <c r="D90" s="108" t="s">
        <v>155</v>
      </c>
      <c r="E90" s="113"/>
      <c r="F90" s="110" t="s">
        <v>104</v>
      </c>
      <c r="G90" s="110" t="s">
        <v>104</v>
      </c>
      <c r="H90" s="110" t="s">
        <v>104</v>
      </c>
      <c r="I90" s="111">
        <f t="shared" si="14"/>
        <v>0</v>
      </c>
      <c r="J90" s="111">
        <f t="shared" si="15"/>
        <v>0</v>
      </c>
      <c r="K90" s="111">
        <f t="shared" si="16"/>
        <v>0</v>
      </c>
      <c r="L90" s="111">
        <f t="shared" si="17"/>
        <v>0</v>
      </c>
      <c r="M90" s="111">
        <f t="shared" si="18"/>
        <v>0</v>
      </c>
      <c r="N90" s="111">
        <f t="shared" si="19"/>
        <v>0</v>
      </c>
      <c r="O90" s="111">
        <f t="shared" si="20"/>
        <v>0</v>
      </c>
      <c r="P90" s="111">
        <f t="shared" si="21"/>
        <v>0</v>
      </c>
      <c r="Q90" s="111">
        <f t="shared" si="22"/>
        <v>0</v>
      </c>
      <c r="R90" s="111">
        <f t="shared" si="23"/>
        <v>0</v>
      </c>
      <c r="S90" s="111">
        <f t="shared" si="13"/>
        <v>0</v>
      </c>
      <c r="T90" s="111">
        <f t="shared" si="24"/>
        <v>0</v>
      </c>
      <c r="U90" s="111">
        <v>5</v>
      </c>
      <c r="V90" s="115"/>
      <c r="W90" s="125"/>
    </row>
    <row r="91" spans="1:23" s="12" customFormat="1" ht="75" customHeight="1" x14ac:dyDescent="0.2">
      <c r="A91" s="106"/>
      <c r="B91" s="128"/>
      <c r="C91" s="107" t="s">
        <v>106</v>
      </c>
      <c r="D91" s="108" t="s">
        <v>155</v>
      </c>
      <c r="E91" s="113"/>
      <c r="F91" s="110" t="s">
        <v>104</v>
      </c>
      <c r="G91" s="110" t="s">
        <v>104</v>
      </c>
      <c r="H91" s="110" t="s">
        <v>104</v>
      </c>
      <c r="I91" s="111">
        <f t="shared" si="14"/>
        <v>0</v>
      </c>
      <c r="J91" s="111">
        <f t="shared" si="15"/>
        <v>0</v>
      </c>
      <c r="K91" s="111">
        <f t="shared" si="16"/>
        <v>0</v>
      </c>
      <c r="L91" s="111">
        <f t="shared" si="17"/>
        <v>0</v>
      </c>
      <c r="M91" s="111">
        <f t="shared" si="18"/>
        <v>0</v>
      </c>
      <c r="N91" s="111">
        <f t="shared" si="19"/>
        <v>0</v>
      </c>
      <c r="O91" s="111">
        <f t="shared" si="20"/>
        <v>0</v>
      </c>
      <c r="P91" s="111">
        <f t="shared" si="21"/>
        <v>0</v>
      </c>
      <c r="Q91" s="111">
        <f t="shared" si="22"/>
        <v>0</v>
      </c>
      <c r="R91" s="111">
        <f t="shared" si="23"/>
        <v>0</v>
      </c>
      <c r="S91" s="111">
        <f t="shared" si="13"/>
        <v>0</v>
      </c>
      <c r="T91" s="111">
        <f t="shared" si="24"/>
        <v>0</v>
      </c>
      <c r="U91" s="111">
        <v>5</v>
      </c>
      <c r="V91" s="115"/>
      <c r="W91" s="125"/>
    </row>
    <row r="92" spans="1:23" s="12" customFormat="1" ht="75" customHeight="1" x14ac:dyDescent="0.2">
      <c r="A92" s="106"/>
      <c r="B92" s="128"/>
      <c r="C92" s="107" t="s">
        <v>106</v>
      </c>
      <c r="D92" s="108" t="s">
        <v>155</v>
      </c>
      <c r="E92" s="113"/>
      <c r="F92" s="110" t="s">
        <v>104</v>
      </c>
      <c r="G92" s="110" t="s">
        <v>104</v>
      </c>
      <c r="H92" s="110" t="s">
        <v>104</v>
      </c>
      <c r="I92" s="111">
        <f t="shared" si="14"/>
        <v>0</v>
      </c>
      <c r="J92" s="111">
        <f t="shared" si="15"/>
        <v>0</v>
      </c>
      <c r="K92" s="111">
        <f t="shared" si="16"/>
        <v>0</v>
      </c>
      <c r="L92" s="111">
        <f t="shared" si="17"/>
        <v>0</v>
      </c>
      <c r="M92" s="111">
        <f t="shared" si="18"/>
        <v>0</v>
      </c>
      <c r="N92" s="111">
        <f t="shared" si="19"/>
        <v>0</v>
      </c>
      <c r="O92" s="111">
        <f t="shared" si="20"/>
        <v>0</v>
      </c>
      <c r="P92" s="111">
        <f t="shared" si="21"/>
        <v>0</v>
      </c>
      <c r="Q92" s="111">
        <f t="shared" si="22"/>
        <v>0</v>
      </c>
      <c r="R92" s="111">
        <f t="shared" si="23"/>
        <v>0</v>
      </c>
      <c r="S92" s="111">
        <f t="shared" si="13"/>
        <v>0</v>
      </c>
      <c r="T92" s="111">
        <f t="shared" si="24"/>
        <v>0</v>
      </c>
      <c r="U92" s="111">
        <v>5</v>
      </c>
      <c r="V92" s="115"/>
      <c r="W92" s="125"/>
    </row>
    <row r="93" spans="1:23" s="12" customFormat="1" ht="75" customHeight="1" x14ac:dyDescent="0.2">
      <c r="A93" s="106"/>
      <c r="B93" s="128"/>
      <c r="C93" s="107" t="s">
        <v>106</v>
      </c>
      <c r="D93" s="108" t="s">
        <v>155</v>
      </c>
      <c r="E93" s="113"/>
      <c r="F93" s="110" t="s">
        <v>104</v>
      </c>
      <c r="G93" s="110" t="s">
        <v>104</v>
      </c>
      <c r="H93" s="110" t="s">
        <v>104</v>
      </c>
      <c r="I93" s="111">
        <f t="shared" si="14"/>
        <v>0</v>
      </c>
      <c r="J93" s="111">
        <f t="shared" si="15"/>
        <v>0</v>
      </c>
      <c r="K93" s="111">
        <f t="shared" si="16"/>
        <v>0</v>
      </c>
      <c r="L93" s="111">
        <f t="shared" si="17"/>
        <v>0</v>
      </c>
      <c r="M93" s="111">
        <f t="shared" si="18"/>
        <v>0</v>
      </c>
      <c r="N93" s="111">
        <f t="shared" si="19"/>
        <v>0</v>
      </c>
      <c r="O93" s="111">
        <f t="shared" si="20"/>
        <v>0</v>
      </c>
      <c r="P93" s="111">
        <f t="shared" si="21"/>
        <v>0</v>
      </c>
      <c r="Q93" s="111">
        <f t="shared" si="22"/>
        <v>0</v>
      </c>
      <c r="R93" s="111">
        <f t="shared" si="23"/>
        <v>0</v>
      </c>
      <c r="S93" s="111">
        <f t="shared" si="13"/>
        <v>0</v>
      </c>
      <c r="T93" s="111">
        <f t="shared" si="24"/>
        <v>0</v>
      </c>
      <c r="U93" s="111">
        <v>5</v>
      </c>
      <c r="V93" s="115"/>
      <c r="W93" s="125"/>
    </row>
    <row r="94" spans="1:23" s="12" customFormat="1" ht="75" customHeight="1" x14ac:dyDescent="0.2">
      <c r="A94" s="106"/>
      <c r="B94" s="128"/>
      <c r="C94" s="107" t="s">
        <v>106</v>
      </c>
      <c r="D94" s="108" t="s">
        <v>155</v>
      </c>
      <c r="E94" s="113"/>
      <c r="F94" s="110" t="s">
        <v>104</v>
      </c>
      <c r="G94" s="110" t="s">
        <v>104</v>
      </c>
      <c r="H94" s="110" t="s">
        <v>104</v>
      </c>
      <c r="I94" s="111">
        <f t="shared" si="14"/>
        <v>0</v>
      </c>
      <c r="J94" s="111">
        <f t="shared" si="15"/>
        <v>0</v>
      </c>
      <c r="K94" s="111">
        <f t="shared" si="16"/>
        <v>0</v>
      </c>
      <c r="L94" s="111">
        <f t="shared" si="17"/>
        <v>0</v>
      </c>
      <c r="M94" s="111">
        <f t="shared" si="18"/>
        <v>0</v>
      </c>
      <c r="N94" s="111">
        <f t="shared" si="19"/>
        <v>0</v>
      </c>
      <c r="O94" s="111">
        <f t="shared" si="20"/>
        <v>0</v>
      </c>
      <c r="P94" s="111">
        <f t="shared" si="21"/>
        <v>0</v>
      </c>
      <c r="Q94" s="111">
        <f t="shared" si="22"/>
        <v>0</v>
      </c>
      <c r="R94" s="111">
        <f t="shared" si="23"/>
        <v>0</v>
      </c>
      <c r="S94" s="111">
        <f t="shared" si="13"/>
        <v>0</v>
      </c>
      <c r="T94" s="111">
        <f t="shared" si="24"/>
        <v>0</v>
      </c>
      <c r="U94" s="111">
        <v>5</v>
      </c>
      <c r="V94" s="115"/>
      <c r="W94" s="125"/>
    </row>
    <row r="95" spans="1:23" s="12" customFormat="1" ht="75" customHeight="1" x14ac:dyDescent="0.2">
      <c r="A95" s="106"/>
      <c r="B95" s="128"/>
      <c r="C95" s="107" t="s">
        <v>106</v>
      </c>
      <c r="D95" s="108" t="s">
        <v>155</v>
      </c>
      <c r="E95" s="113"/>
      <c r="F95" s="110" t="s">
        <v>104</v>
      </c>
      <c r="G95" s="110" t="s">
        <v>104</v>
      </c>
      <c r="H95" s="110" t="s">
        <v>104</v>
      </c>
      <c r="I95" s="111">
        <f t="shared" si="14"/>
        <v>0</v>
      </c>
      <c r="J95" s="111">
        <f t="shared" si="15"/>
        <v>0</v>
      </c>
      <c r="K95" s="111">
        <f t="shared" si="16"/>
        <v>0</v>
      </c>
      <c r="L95" s="111">
        <f t="shared" si="17"/>
        <v>0</v>
      </c>
      <c r="M95" s="111">
        <f t="shared" si="18"/>
        <v>0</v>
      </c>
      <c r="N95" s="111">
        <f t="shared" si="19"/>
        <v>0</v>
      </c>
      <c r="O95" s="111">
        <f t="shared" si="20"/>
        <v>0</v>
      </c>
      <c r="P95" s="111">
        <f t="shared" si="21"/>
        <v>0</v>
      </c>
      <c r="Q95" s="111">
        <f t="shared" si="22"/>
        <v>0</v>
      </c>
      <c r="R95" s="111">
        <f t="shared" si="23"/>
        <v>0</v>
      </c>
      <c r="S95" s="111">
        <f t="shared" si="13"/>
        <v>0</v>
      </c>
      <c r="T95" s="111">
        <f t="shared" si="24"/>
        <v>0</v>
      </c>
      <c r="U95" s="111">
        <v>5</v>
      </c>
      <c r="V95" s="115"/>
      <c r="W95" s="125"/>
    </row>
    <row r="96" spans="1:23" s="12" customFormat="1" ht="75" customHeight="1" x14ac:dyDescent="0.2">
      <c r="A96" s="106"/>
      <c r="B96" s="128"/>
      <c r="C96" s="107" t="s">
        <v>106</v>
      </c>
      <c r="D96" s="108" t="s">
        <v>155</v>
      </c>
      <c r="E96" s="113"/>
      <c r="F96" s="110" t="s">
        <v>104</v>
      </c>
      <c r="G96" s="110" t="s">
        <v>104</v>
      </c>
      <c r="H96" s="110" t="s">
        <v>104</v>
      </c>
      <c r="I96" s="111">
        <f t="shared" si="14"/>
        <v>0</v>
      </c>
      <c r="J96" s="111">
        <f t="shared" si="15"/>
        <v>0</v>
      </c>
      <c r="K96" s="111">
        <f t="shared" si="16"/>
        <v>0</v>
      </c>
      <c r="L96" s="111">
        <f t="shared" si="17"/>
        <v>0</v>
      </c>
      <c r="M96" s="111">
        <f t="shared" si="18"/>
        <v>0</v>
      </c>
      <c r="N96" s="111">
        <f t="shared" si="19"/>
        <v>0</v>
      </c>
      <c r="O96" s="111">
        <f t="shared" si="20"/>
        <v>0</v>
      </c>
      <c r="P96" s="111">
        <f t="shared" si="21"/>
        <v>0</v>
      </c>
      <c r="Q96" s="111">
        <f t="shared" si="22"/>
        <v>0</v>
      </c>
      <c r="R96" s="111">
        <f t="shared" si="23"/>
        <v>0</v>
      </c>
      <c r="S96" s="111">
        <f t="shared" si="13"/>
        <v>0</v>
      </c>
      <c r="T96" s="111">
        <f t="shared" si="24"/>
        <v>0</v>
      </c>
      <c r="U96" s="111">
        <v>5</v>
      </c>
      <c r="V96" s="115"/>
      <c r="W96" s="125"/>
    </row>
    <row r="97" spans="1:23" s="12" customFormat="1" ht="75" customHeight="1" x14ac:dyDescent="0.2">
      <c r="A97" s="106"/>
      <c r="B97" s="128"/>
      <c r="C97" s="107" t="s">
        <v>106</v>
      </c>
      <c r="D97" s="108" t="s">
        <v>155</v>
      </c>
      <c r="E97" s="113"/>
      <c r="F97" s="110" t="s">
        <v>104</v>
      </c>
      <c r="G97" s="110" t="s">
        <v>104</v>
      </c>
      <c r="H97" s="110" t="s">
        <v>104</v>
      </c>
      <c r="I97" s="111">
        <f t="shared" si="14"/>
        <v>0</v>
      </c>
      <c r="J97" s="111">
        <f t="shared" si="15"/>
        <v>0</v>
      </c>
      <c r="K97" s="111">
        <f t="shared" si="16"/>
        <v>0</v>
      </c>
      <c r="L97" s="111">
        <f t="shared" si="17"/>
        <v>0</v>
      </c>
      <c r="M97" s="111">
        <f t="shared" si="18"/>
        <v>0</v>
      </c>
      <c r="N97" s="111">
        <f t="shared" si="19"/>
        <v>0</v>
      </c>
      <c r="O97" s="111">
        <f t="shared" si="20"/>
        <v>0</v>
      </c>
      <c r="P97" s="111">
        <f t="shared" si="21"/>
        <v>0</v>
      </c>
      <c r="Q97" s="111">
        <f t="shared" si="22"/>
        <v>0</v>
      </c>
      <c r="R97" s="111">
        <f t="shared" si="23"/>
        <v>0</v>
      </c>
      <c r="S97" s="111">
        <f t="shared" si="13"/>
        <v>0</v>
      </c>
      <c r="T97" s="111">
        <f t="shared" si="24"/>
        <v>0</v>
      </c>
      <c r="U97" s="111">
        <v>5</v>
      </c>
      <c r="V97" s="115"/>
      <c r="W97" s="125"/>
    </row>
    <row r="98" spans="1:23" s="12" customFormat="1" ht="75" customHeight="1" x14ac:dyDescent="0.2">
      <c r="A98" s="106"/>
      <c r="B98" s="128"/>
      <c r="C98" s="107" t="s">
        <v>106</v>
      </c>
      <c r="D98" s="108" t="s">
        <v>155</v>
      </c>
      <c r="E98" s="113"/>
      <c r="F98" s="110" t="s">
        <v>104</v>
      </c>
      <c r="G98" s="110" t="s">
        <v>104</v>
      </c>
      <c r="H98" s="110" t="s">
        <v>104</v>
      </c>
      <c r="I98" s="111">
        <f t="shared" si="14"/>
        <v>0</v>
      </c>
      <c r="J98" s="111">
        <f t="shared" si="15"/>
        <v>0</v>
      </c>
      <c r="K98" s="111">
        <f t="shared" si="16"/>
        <v>0</v>
      </c>
      <c r="L98" s="111">
        <f t="shared" si="17"/>
        <v>0</v>
      </c>
      <c r="M98" s="111">
        <f t="shared" si="18"/>
        <v>0</v>
      </c>
      <c r="N98" s="111">
        <f t="shared" si="19"/>
        <v>0</v>
      </c>
      <c r="O98" s="111">
        <f t="shared" si="20"/>
        <v>0</v>
      </c>
      <c r="P98" s="111">
        <f t="shared" si="21"/>
        <v>0</v>
      </c>
      <c r="Q98" s="111">
        <f t="shared" si="22"/>
        <v>0</v>
      </c>
      <c r="R98" s="111">
        <f t="shared" si="23"/>
        <v>0</v>
      </c>
      <c r="S98" s="111">
        <f t="shared" si="13"/>
        <v>0</v>
      </c>
      <c r="T98" s="111">
        <f t="shared" si="24"/>
        <v>0</v>
      </c>
      <c r="U98" s="111">
        <v>5</v>
      </c>
      <c r="V98" s="115"/>
      <c r="W98" s="125"/>
    </row>
    <row r="99" spans="1:23" s="12" customFormat="1" ht="75" customHeight="1" x14ac:dyDescent="0.2">
      <c r="A99" s="106"/>
      <c r="B99" s="128"/>
      <c r="C99" s="107" t="s">
        <v>106</v>
      </c>
      <c r="D99" s="108" t="s">
        <v>155</v>
      </c>
      <c r="E99" s="113"/>
      <c r="F99" s="110" t="s">
        <v>104</v>
      </c>
      <c r="G99" s="110" t="s">
        <v>104</v>
      </c>
      <c r="H99" s="110" t="s">
        <v>104</v>
      </c>
      <c r="I99" s="111">
        <f t="shared" si="14"/>
        <v>0</v>
      </c>
      <c r="J99" s="111">
        <f t="shared" si="15"/>
        <v>0</v>
      </c>
      <c r="K99" s="111">
        <f t="shared" si="16"/>
        <v>0</v>
      </c>
      <c r="L99" s="111">
        <f t="shared" si="17"/>
        <v>0</v>
      </c>
      <c r="M99" s="111">
        <f t="shared" si="18"/>
        <v>0</v>
      </c>
      <c r="N99" s="111">
        <f t="shared" si="19"/>
        <v>0</v>
      </c>
      <c r="O99" s="111">
        <f t="shared" si="20"/>
        <v>0</v>
      </c>
      <c r="P99" s="111">
        <f t="shared" si="21"/>
        <v>0</v>
      </c>
      <c r="Q99" s="111">
        <f t="shared" si="22"/>
        <v>0</v>
      </c>
      <c r="R99" s="111">
        <f t="shared" si="23"/>
        <v>0</v>
      </c>
      <c r="S99" s="111">
        <f t="shared" si="13"/>
        <v>0</v>
      </c>
      <c r="T99" s="111">
        <f t="shared" si="24"/>
        <v>0</v>
      </c>
      <c r="U99" s="111">
        <v>5</v>
      </c>
      <c r="V99" s="115"/>
      <c r="W99" s="125"/>
    </row>
    <row r="100" spans="1:23" s="12" customFormat="1" ht="75" customHeight="1" x14ac:dyDescent="0.2">
      <c r="A100" s="106"/>
      <c r="B100" s="128"/>
      <c r="C100" s="107" t="s">
        <v>106</v>
      </c>
      <c r="D100" s="108" t="s">
        <v>155</v>
      </c>
      <c r="E100" s="113"/>
      <c r="F100" s="110" t="s">
        <v>104</v>
      </c>
      <c r="G100" s="110" t="s">
        <v>104</v>
      </c>
      <c r="H100" s="110" t="s">
        <v>104</v>
      </c>
      <c r="I100" s="111">
        <f t="shared" si="14"/>
        <v>0</v>
      </c>
      <c r="J100" s="111">
        <f t="shared" si="15"/>
        <v>0</v>
      </c>
      <c r="K100" s="111">
        <f t="shared" si="16"/>
        <v>0</v>
      </c>
      <c r="L100" s="111">
        <f t="shared" si="17"/>
        <v>0</v>
      </c>
      <c r="M100" s="111">
        <f t="shared" si="18"/>
        <v>0</v>
      </c>
      <c r="N100" s="111">
        <f t="shared" si="19"/>
        <v>0</v>
      </c>
      <c r="O100" s="111">
        <f t="shared" si="20"/>
        <v>0</v>
      </c>
      <c r="P100" s="111">
        <f t="shared" si="21"/>
        <v>0</v>
      </c>
      <c r="Q100" s="111">
        <f t="shared" si="22"/>
        <v>0</v>
      </c>
      <c r="R100" s="111">
        <f t="shared" si="23"/>
        <v>0</v>
      </c>
      <c r="S100" s="111">
        <f t="shared" si="13"/>
        <v>0</v>
      </c>
      <c r="T100" s="111">
        <f t="shared" si="24"/>
        <v>0</v>
      </c>
      <c r="U100" s="111">
        <v>5</v>
      </c>
      <c r="V100" s="115"/>
      <c r="W100" s="125"/>
    </row>
    <row r="101" spans="1:23" s="12" customFormat="1" ht="75" customHeight="1" x14ac:dyDescent="0.2">
      <c r="A101" s="106"/>
      <c r="B101" s="128"/>
      <c r="C101" s="107" t="s">
        <v>106</v>
      </c>
      <c r="D101" s="108" t="s">
        <v>155</v>
      </c>
      <c r="E101" s="113"/>
      <c r="F101" s="110" t="s">
        <v>104</v>
      </c>
      <c r="G101" s="110" t="s">
        <v>104</v>
      </c>
      <c r="H101" s="110" t="s">
        <v>104</v>
      </c>
      <c r="I101" s="111">
        <f t="shared" si="14"/>
        <v>0</v>
      </c>
      <c r="J101" s="111">
        <f t="shared" si="15"/>
        <v>0</v>
      </c>
      <c r="K101" s="111">
        <f t="shared" si="16"/>
        <v>0</v>
      </c>
      <c r="L101" s="111">
        <f t="shared" si="17"/>
        <v>0</v>
      </c>
      <c r="M101" s="111">
        <f t="shared" si="18"/>
        <v>0</v>
      </c>
      <c r="N101" s="111">
        <f t="shared" si="19"/>
        <v>0</v>
      </c>
      <c r="O101" s="111">
        <f t="shared" si="20"/>
        <v>0</v>
      </c>
      <c r="P101" s="111">
        <f t="shared" si="21"/>
        <v>0</v>
      </c>
      <c r="Q101" s="111">
        <f t="shared" si="22"/>
        <v>0</v>
      </c>
      <c r="R101" s="111">
        <f t="shared" si="23"/>
        <v>0</v>
      </c>
      <c r="S101" s="111">
        <f t="shared" si="13"/>
        <v>0</v>
      </c>
      <c r="T101" s="111">
        <f t="shared" si="24"/>
        <v>0</v>
      </c>
      <c r="U101" s="111">
        <v>5</v>
      </c>
      <c r="V101" s="115"/>
      <c r="W101" s="125"/>
    </row>
    <row r="102" spans="1:23" s="12" customFormat="1" ht="75" customHeight="1" x14ac:dyDescent="0.2">
      <c r="A102" s="106"/>
      <c r="B102" s="128"/>
      <c r="C102" s="107" t="s">
        <v>106</v>
      </c>
      <c r="D102" s="108" t="s">
        <v>155</v>
      </c>
      <c r="E102" s="113"/>
      <c r="F102" s="110" t="s">
        <v>104</v>
      </c>
      <c r="G102" s="110" t="s">
        <v>104</v>
      </c>
      <c r="H102" s="110" t="s">
        <v>104</v>
      </c>
      <c r="I102" s="111">
        <f t="shared" si="14"/>
        <v>0</v>
      </c>
      <c r="J102" s="111">
        <f t="shared" si="15"/>
        <v>0</v>
      </c>
      <c r="K102" s="111">
        <f t="shared" si="16"/>
        <v>0</v>
      </c>
      <c r="L102" s="111">
        <f t="shared" si="17"/>
        <v>0</v>
      </c>
      <c r="M102" s="111">
        <f t="shared" si="18"/>
        <v>0</v>
      </c>
      <c r="N102" s="111">
        <f t="shared" si="19"/>
        <v>0</v>
      </c>
      <c r="O102" s="111">
        <f t="shared" si="20"/>
        <v>0</v>
      </c>
      <c r="P102" s="111">
        <f t="shared" si="21"/>
        <v>0</v>
      </c>
      <c r="Q102" s="111">
        <f t="shared" si="22"/>
        <v>0</v>
      </c>
      <c r="R102" s="111">
        <f t="shared" si="23"/>
        <v>0</v>
      </c>
      <c r="S102" s="111">
        <f t="shared" si="13"/>
        <v>0</v>
      </c>
      <c r="T102" s="111">
        <f t="shared" si="24"/>
        <v>0</v>
      </c>
      <c r="U102" s="111">
        <v>5</v>
      </c>
      <c r="V102" s="115"/>
      <c r="W102" s="125"/>
    </row>
    <row r="103" spans="1:23" s="12" customFormat="1" ht="75" customHeight="1" x14ac:dyDescent="0.2">
      <c r="A103" s="106"/>
      <c r="B103" s="128"/>
      <c r="C103" s="107" t="s">
        <v>106</v>
      </c>
      <c r="D103" s="108" t="s">
        <v>155</v>
      </c>
      <c r="E103" s="113"/>
      <c r="F103" s="110" t="s">
        <v>104</v>
      </c>
      <c r="G103" s="110" t="s">
        <v>104</v>
      </c>
      <c r="H103" s="110" t="s">
        <v>104</v>
      </c>
      <c r="I103" s="111">
        <f t="shared" si="14"/>
        <v>0</v>
      </c>
      <c r="J103" s="111">
        <f t="shared" si="15"/>
        <v>0</v>
      </c>
      <c r="K103" s="111">
        <f t="shared" si="16"/>
        <v>0</v>
      </c>
      <c r="L103" s="111">
        <f t="shared" si="17"/>
        <v>0</v>
      </c>
      <c r="M103" s="111">
        <f t="shared" si="18"/>
        <v>0</v>
      </c>
      <c r="N103" s="111">
        <f t="shared" si="19"/>
        <v>0</v>
      </c>
      <c r="O103" s="111">
        <f t="shared" si="20"/>
        <v>0</v>
      </c>
      <c r="P103" s="111">
        <f t="shared" si="21"/>
        <v>0</v>
      </c>
      <c r="Q103" s="111">
        <f t="shared" si="22"/>
        <v>0</v>
      </c>
      <c r="R103" s="111">
        <f t="shared" si="23"/>
        <v>0</v>
      </c>
      <c r="S103" s="111">
        <f t="shared" si="13"/>
        <v>0</v>
      </c>
      <c r="T103" s="111">
        <f t="shared" si="24"/>
        <v>0</v>
      </c>
      <c r="U103" s="111">
        <v>5</v>
      </c>
      <c r="V103" s="115"/>
      <c r="W103" s="125"/>
    </row>
    <row r="104" spans="1:23" s="12" customFormat="1" ht="75" customHeight="1" x14ac:dyDescent="0.2">
      <c r="A104" s="106"/>
      <c r="B104" s="128"/>
      <c r="C104" s="107" t="s">
        <v>106</v>
      </c>
      <c r="D104" s="108" t="s">
        <v>155</v>
      </c>
      <c r="E104" s="113"/>
      <c r="F104" s="110" t="s">
        <v>104</v>
      </c>
      <c r="G104" s="110" t="s">
        <v>104</v>
      </c>
      <c r="H104" s="110" t="s">
        <v>104</v>
      </c>
      <c r="I104" s="111">
        <f t="shared" si="14"/>
        <v>0</v>
      </c>
      <c r="J104" s="111">
        <f t="shared" si="15"/>
        <v>0</v>
      </c>
      <c r="K104" s="111">
        <f t="shared" si="16"/>
        <v>0</v>
      </c>
      <c r="L104" s="111">
        <f t="shared" si="17"/>
        <v>0</v>
      </c>
      <c r="M104" s="111">
        <f t="shared" si="18"/>
        <v>0</v>
      </c>
      <c r="N104" s="111">
        <f t="shared" si="19"/>
        <v>0</v>
      </c>
      <c r="O104" s="111">
        <f t="shared" si="20"/>
        <v>0</v>
      </c>
      <c r="P104" s="111">
        <f t="shared" si="21"/>
        <v>0</v>
      </c>
      <c r="Q104" s="111">
        <f t="shared" si="22"/>
        <v>0</v>
      </c>
      <c r="R104" s="111">
        <f t="shared" si="23"/>
        <v>0</v>
      </c>
      <c r="S104" s="111">
        <f t="shared" si="13"/>
        <v>0</v>
      </c>
      <c r="T104" s="111">
        <f t="shared" si="24"/>
        <v>0</v>
      </c>
      <c r="U104" s="111">
        <v>5</v>
      </c>
      <c r="V104" s="115"/>
      <c r="W104" s="125"/>
    </row>
    <row r="105" spans="1:23" s="12" customFormat="1" ht="75" customHeight="1" x14ac:dyDescent="0.2">
      <c r="A105" s="106"/>
      <c r="B105" s="128"/>
      <c r="C105" s="107" t="s">
        <v>106</v>
      </c>
      <c r="D105" s="108" t="s">
        <v>155</v>
      </c>
      <c r="E105" s="113"/>
      <c r="F105" s="110" t="s">
        <v>104</v>
      </c>
      <c r="G105" s="110" t="s">
        <v>104</v>
      </c>
      <c r="H105" s="110" t="s">
        <v>104</v>
      </c>
      <c r="I105" s="111">
        <f t="shared" si="14"/>
        <v>0</v>
      </c>
      <c r="J105" s="111">
        <f t="shared" si="15"/>
        <v>0</v>
      </c>
      <c r="K105" s="111">
        <f t="shared" si="16"/>
        <v>0</v>
      </c>
      <c r="L105" s="111">
        <f t="shared" si="17"/>
        <v>0</v>
      </c>
      <c r="M105" s="111">
        <f t="shared" si="18"/>
        <v>0</v>
      </c>
      <c r="N105" s="111">
        <f t="shared" si="19"/>
        <v>0</v>
      </c>
      <c r="O105" s="111">
        <f t="shared" si="20"/>
        <v>0</v>
      </c>
      <c r="P105" s="111">
        <f t="shared" si="21"/>
        <v>0</v>
      </c>
      <c r="Q105" s="111">
        <f t="shared" si="22"/>
        <v>0</v>
      </c>
      <c r="R105" s="111">
        <f t="shared" si="23"/>
        <v>0</v>
      </c>
      <c r="S105" s="111">
        <f t="shared" si="13"/>
        <v>0</v>
      </c>
      <c r="T105" s="111">
        <f t="shared" si="24"/>
        <v>0</v>
      </c>
      <c r="U105" s="111">
        <v>5</v>
      </c>
      <c r="V105" s="115"/>
      <c r="W105" s="125"/>
    </row>
    <row r="106" spans="1:23" s="12" customFormat="1" ht="75" customHeight="1" x14ac:dyDescent="0.2">
      <c r="A106" s="106"/>
      <c r="B106" s="128"/>
      <c r="C106" s="107" t="s">
        <v>106</v>
      </c>
      <c r="D106" s="108" t="s">
        <v>155</v>
      </c>
      <c r="E106" s="113"/>
      <c r="F106" s="110" t="s">
        <v>104</v>
      </c>
      <c r="G106" s="110" t="s">
        <v>104</v>
      </c>
      <c r="H106" s="110" t="s">
        <v>104</v>
      </c>
      <c r="I106" s="111">
        <f t="shared" si="14"/>
        <v>0</v>
      </c>
      <c r="J106" s="111">
        <f t="shared" si="15"/>
        <v>0</v>
      </c>
      <c r="K106" s="111">
        <f t="shared" si="16"/>
        <v>0</v>
      </c>
      <c r="L106" s="111">
        <f t="shared" si="17"/>
        <v>0</v>
      </c>
      <c r="M106" s="111">
        <f t="shared" si="18"/>
        <v>0</v>
      </c>
      <c r="N106" s="111">
        <f t="shared" si="19"/>
        <v>0</v>
      </c>
      <c r="O106" s="111">
        <f t="shared" si="20"/>
        <v>0</v>
      </c>
      <c r="P106" s="111">
        <f t="shared" si="21"/>
        <v>0</v>
      </c>
      <c r="Q106" s="111">
        <f t="shared" si="22"/>
        <v>0</v>
      </c>
      <c r="R106" s="111">
        <f t="shared" si="23"/>
        <v>0</v>
      </c>
      <c r="S106" s="111">
        <f t="shared" si="13"/>
        <v>0</v>
      </c>
      <c r="T106" s="111">
        <f t="shared" si="24"/>
        <v>0</v>
      </c>
      <c r="U106" s="111">
        <v>5</v>
      </c>
      <c r="V106" s="115"/>
      <c r="W106" s="125"/>
    </row>
    <row r="107" spans="1:23" s="12" customFormat="1" ht="75" customHeight="1" x14ac:dyDescent="0.2">
      <c r="A107" s="106"/>
      <c r="B107" s="128"/>
      <c r="C107" s="107" t="s">
        <v>106</v>
      </c>
      <c r="D107" s="108" t="s">
        <v>155</v>
      </c>
      <c r="E107" s="113"/>
      <c r="F107" s="110" t="s">
        <v>104</v>
      </c>
      <c r="G107" s="110" t="s">
        <v>104</v>
      </c>
      <c r="H107" s="110" t="s">
        <v>104</v>
      </c>
      <c r="I107" s="111">
        <f t="shared" si="14"/>
        <v>0</v>
      </c>
      <c r="J107" s="111">
        <f t="shared" si="15"/>
        <v>0</v>
      </c>
      <c r="K107" s="111">
        <f t="shared" si="16"/>
        <v>0</v>
      </c>
      <c r="L107" s="111">
        <f t="shared" si="17"/>
        <v>0</v>
      </c>
      <c r="M107" s="111">
        <f t="shared" si="18"/>
        <v>0</v>
      </c>
      <c r="N107" s="111">
        <f t="shared" si="19"/>
        <v>0</v>
      </c>
      <c r="O107" s="111">
        <f t="shared" si="20"/>
        <v>0</v>
      </c>
      <c r="P107" s="111">
        <f t="shared" si="21"/>
        <v>0</v>
      </c>
      <c r="Q107" s="111">
        <f t="shared" si="22"/>
        <v>0</v>
      </c>
      <c r="R107" s="111">
        <f t="shared" si="23"/>
        <v>0</v>
      </c>
      <c r="S107" s="111">
        <f t="shared" si="13"/>
        <v>0</v>
      </c>
      <c r="T107" s="111">
        <f t="shared" si="24"/>
        <v>0</v>
      </c>
      <c r="U107" s="111">
        <v>5</v>
      </c>
      <c r="V107" s="115"/>
      <c r="W107" s="125"/>
    </row>
    <row r="108" spans="1:23" s="12" customFormat="1" ht="75" customHeight="1" x14ac:dyDescent="0.2">
      <c r="A108" s="106"/>
      <c r="B108" s="128"/>
      <c r="C108" s="107" t="s">
        <v>106</v>
      </c>
      <c r="D108" s="108" t="s">
        <v>155</v>
      </c>
      <c r="E108" s="113"/>
      <c r="F108" s="110" t="s">
        <v>104</v>
      </c>
      <c r="G108" s="110" t="s">
        <v>104</v>
      </c>
      <c r="H108" s="110" t="s">
        <v>104</v>
      </c>
      <c r="I108" s="111">
        <f t="shared" si="14"/>
        <v>0</v>
      </c>
      <c r="J108" s="111">
        <f t="shared" si="15"/>
        <v>0</v>
      </c>
      <c r="K108" s="111">
        <f t="shared" si="16"/>
        <v>0</v>
      </c>
      <c r="L108" s="111">
        <f t="shared" si="17"/>
        <v>0</v>
      </c>
      <c r="M108" s="111">
        <f t="shared" si="18"/>
        <v>0</v>
      </c>
      <c r="N108" s="111">
        <f t="shared" si="19"/>
        <v>0</v>
      </c>
      <c r="O108" s="111">
        <f t="shared" si="20"/>
        <v>0</v>
      </c>
      <c r="P108" s="111">
        <f t="shared" si="21"/>
        <v>0</v>
      </c>
      <c r="Q108" s="111">
        <f t="shared" si="22"/>
        <v>0</v>
      </c>
      <c r="R108" s="111">
        <f t="shared" si="23"/>
        <v>0</v>
      </c>
      <c r="S108" s="111">
        <f t="shared" si="13"/>
        <v>0</v>
      </c>
      <c r="T108" s="111">
        <f t="shared" si="24"/>
        <v>0</v>
      </c>
      <c r="U108" s="111">
        <v>5</v>
      </c>
      <c r="V108" s="115"/>
      <c r="W108" s="125"/>
    </row>
    <row r="109" spans="1:23" s="12" customFormat="1" ht="75" customHeight="1" x14ac:dyDescent="0.2">
      <c r="A109" s="106"/>
      <c r="B109" s="128"/>
      <c r="C109" s="107" t="s">
        <v>106</v>
      </c>
      <c r="D109" s="108" t="s">
        <v>155</v>
      </c>
      <c r="E109" s="113"/>
      <c r="F109" s="110" t="s">
        <v>104</v>
      </c>
      <c r="G109" s="110" t="s">
        <v>104</v>
      </c>
      <c r="H109" s="110" t="s">
        <v>104</v>
      </c>
      <c r="I109" s="111">
        <f t="shared" si="14"/>
        <v>0</v>
      </c>
      <c r="J109" s="111">
        <f t="shared" si="15"/>
        <v>0</v>
      </c>
      <c r="K109" s="111">
        <f t="shared" si="16"/>
        <v>0</v>
      </c>
      <c r="L109" s="111">
        <f t="shared" si="17"/>
        <v>0</v>
      </c>
      <c r="M109" s="111">
        <f t="shared" si="18"/>
        <v>0</v>
      </c>
      <c r="N109" s="111">
        <f t="shared" si="19"/>
        <v>0</v>
      </c>
      <c r="O109" s="111">
        <f t="shared" si="20"/>
        <v>0</v>
      </c>
      <c r="P109" s="111">
        <f t="shared" si="21"/>
        <v>0</v>
      </c>
      <c r="Q109" s="111">
        <f t="shared" si="22"/>
        <v>0</v>
      </c>
      <c r="R109" s="111">
        <f t="shared" si="23"/>
        <v>0</v>
      </c>
      <c r="S109" s="111">
        <f t="shared" si="13"/>
        <v>0</v>
      </c>
      <c r="T109" s="111">
        <f t="shared" si="24"/>
        <v>0</v>
      </c>
      <c r="U109" s="111">
        <v>5</v>
      </c>
      <c r="V109" s="115"/>
      <c r="W109" s="125"/>
    </row>
    <row r="110" spans="1:23" s="12" customFormat="1" ht="75" customHeight="1" x14ac:dyDescent="0.2">
      <c r="A110" s="106"/>
      <c r="B110" s="128"/>
      <c r="C110" s="107" t="s">
        <v>106</v>
      </c>
      <c r="D110" s="108" t="s">
        <v>155</v>
      </c>
      <c r="E110" s="113"/>
      <c r="F110" s="110" t="s">
        <v>104</v>
      </c>
      <c r="G110" s="110" t="s">
        <v>104</v>
      </c>
      <c r="H110" s="110" t="s">
        <v>104</v>
      </c>
      <c r="I110" s="111">
        <f t="shared" si="14"/>
        <v>0</v>
      </c>
      <c r="J110" s="111">
        <f t="shared" si="15"/>
        <v>0</v>
      </c>
      <c r="K110" s="111">
        <f t="shared" si="16"/>
        <v>0</v>
      </c>
      <c r="L110" s="111">
        <f t="shared" si="17"/>
        <v>0</v>
      </c>
      <c r="M110" s="111">
        <f t="shared" si="18"/>
        <v>0</v>
      </c>
      <c r="N110" s="111">
        <f t="shared" si="19"/>
        <v>0</v>
      </c>
      <c r="O110" s="111">
        <f t="shared" si="20"/>
        <v>0</v>
      </c>
      <c r="P110" s="111">
        <f t="shared" si="21"/>
        <v>0</v>
      </c>
      <c r="Q110" s="111">
        <f t="shared" si="22"/>
        <v>0</v>
      </c>
      <c r="R110" s="111">
        <f t="shared" si="23"/>
        <v>0</v>
      </c>
      <c r="S110" s="111">
        <f t="shared" si="13"/>
        <v>0</v>
      </c>
      <c r="T110" s="111">
        <f t="shared" si="24"/>
        <v>0</v>
      </c>
      <c r="U110" s="111">
        <v>5</v>
      </c>
      <c r="V110" s="115"/>
      <c r="W110" s="125"/>
    </row>
    <row r="111" spans="1:23" s="12" customFormat="1" ht="75" customHeight="1" x14ac:dyDescent="0.2">
      <c r="A111" s="106"/>
      <c r="B111" s="128"/>
      <c r="C111" s="107" t="s">
        <v>106</v>
      </c>
      <c r="D111" s="108" t="s">
        <v>155</v>
      </c>
      <c r="E111" s="113"/>
      <c r="F111" s="110" t="s">
        <v>104</v>
      </c>
      <c r="G111" s="110" t="s">
        <v>104</v>
      </c>
      <c r="H111" s="110" t="s">
        <v>104</v>
      </c>
      <c r="I111" s="111">
        <f t="shared" si="14"/>
        <v>0</v>
      </c>
      <c r="J111" s="111">
        <f t="shared" si="15"/>
        <v>0</v>
      </c>
      <c r="K111" s="111">
        <f t="shared" si="16"/>
        <v>0</v>
      </c>
      <c r="L111" s="111">
        <f t="shared" si="17"/>
        <v>0</v>
      </c>
      <c r="M111" s="111">
        <f t="shared" si="18"/>
        <v>0</v>
      </c>
      <c r="N111" s="111">
        <f t="shared" si="19"/>
        <v>0</v>
      </c>
      <c r="O111" s="111">
        <f t="shared" si="20"/>
        <v>0</v>
      </c>
      <c r="P111" s="111">
        <f t="shared" si="21"/>
        <v>0</v>
      </c>
      <c r="Q111" s="111">
        <f t="shared" si="22"/>
        <v>0</v>
      </c>
      <c r="R111" s="111">
        <f t="shared" si="23"/>
        <v>0</v>
      </c>
      <c r="S111" s="111">
        <f t="shared" si="13"/>
        <v>0</v>
      </c>
      <c r="T111" s="111">
        <f t="shared" si="24"/>
        <v>0</v>
      </c>
      <c r="U111" s="111">
        <v>5</v>
      </c>
      <c r="V111" s="115"/>
      <c r="W111" s="125"/>
    </row>
    <row r="112" spans="1:23" s="12" customFormat="1" ht="75" customHeight="1" x14ac:dyDescent="0.2">
      <c r="A112" s="106"/>
      <c r="B112" s="128"/>
      <c r="C112" s="107" t="s">
        <v>106</v>
      </c>
      <c r="D112" s="108" t="s">
        <v>155</v>
      </c>
      <c r="E112" s="113"/>
      <c r="F112" s="110" t="s">
        <v>104</v>
      </c>
      <c r="G112" s="110" t="s">
        <v>104</v>
      </c>
      <c r="H112" s="110" t="s">
        <v>104</v>
      </c>
      <c r="I112" s="111">
        <f t="shared" si="14"/>
        <v>0</v>
      </c>
      <c r="J112" s="111">
        <f t="shared" si="15"/>
        <v>0</v>
      </c>
      <c r="K112" s="111">
        <f t="shared" si="16"/>
        <v>0</v>
      </c>
      <c r="L112" s="111">
        <f t="shared" si="17"/>
        <v>0</v>
      </c>
      <c r="M112" s="111">
        <f t="shared" si="18"/>
        <v>0</v>
      </c>
      <c r="N112" s="111">
        <f t="shared" si="19"/>
        <v>0</v>
      </c>
      <c r="O112" s="111">
        <f t="shared" si="20"/>
        <v>0</v>
      </c>
      <c r="P112" s="111">
        <f t="shared" si="21"/>
        <v>0</v>
      </c>
      <c r="Q112" s="111">
        <f t="shared" si="22"/>
        <v>0</v>
      </c>
      <c r="R112" s="111">
        <f t="shared" si="23"/>
        <v>0</v>
      </c>
      <c r="S112" s="111">
        <f t="shared" si="13"/>
        <v>0</v>
      </c>
      <c r="T112" s="111">
        <f t="shared" si="24"/>
        <v>0</v>
      </c>
      <c r="U112" s="111">
        <v>5</v>
      </c>
      <c r="V112" s="115"/>
      <c r="W112" s="125"/>
    </row>
    <row r="113" spans="1:23" s="12" customFormat="1" ht="75" customHeight="1" x14ac:dyDescent="0.2">
      <c r="A113" s="106"/>
      <c r="B113" s="128"/>
      <c r="C113" s="107" t="s">
        <v>106</v>
      </c>
      <c r="D113" s="108" t="s">
        <v>155</v>
      </c>
      <c r="E113" s="113"/>
      <c r="F113" s="110" t="s">
        <v>104</v>
      </c>
      <c r="G113" s="110" t="s">
        <v>104</v>
      </c>
      <c r="H113" s="110" t="s">
        <v>104</v>
      </c>
      <c r="I113" s="111">
        <f t="shared" si="14"/>
        <v>0</v>
      </c>
      <c r="J113" s="111">
        <f t="shared" si="15"/>
        <v>0</v>
      </c>
      <c r="K113" s="111">
        <f t="shared" si="16"/>
        <v>0</v>
      </c>
      <c r="L113" s="111">
        <f t="shared" si="17"/>
        <v>0</v>
      </c>
      <c r="M113" s="111">
        <f t="shared" si="18"/>
        <v>0</v>
      </c>
      <c r="N113" s="111">
        <f t="shared" si="19"/>
        <v>0</v>
      </c>
      <c r="O113" s="111">
        <f t="shared" si="20"/>
        <v>0</v>
      </c>
      <c r="P113" s="111">
        <f t="shared" si="21"/>
        <v>0</v>
      </c>
      <c r="Q113" s="111">
        <f t="shared" si="22"/>
        <v>0</v>
      </c>
      <c r="R113" s="111">
        <f t="shared" si="23"/>
        <v>0</v>
      </c>
      <c r="S113" s="111">
        <f t="shared" si="13"/>
        <v>0</v>
      </c>
      <c r="T113" s="111">
        <f t="shared" si="24"/>
        <v>0</v>
      </c>
      <c r="U113" s="111">
        <v>5</v>
      </c>
      <c r="V113" s="115"/>
      <c r="W113" s="125"/>
    </row>
    <row r="114" spans="1:23" s="12" customFormat="1" ht="75" customHeight="1" x14ac:dyDescent="0.2">
      <c r="A114" s="106"/>
      <c r="B114" s="128"/>
      <c r="C114" s="107" t="s">
        <v>106</v>
      </c>
      <c r="D114" s="108" t="s">
        <v>155</v>
      </c>
      <c r="E114" s="113"/>
      <c r="F114" s="110" t="s">
        <v>104</v>
      </c>
      <c r="G114" s="110" t="s">
        <v>104</v>
      </c>
      <c r="H114" s="110" t="s">
        <v>104</v>
      </c>
      <c r="I114" s="111">
        <f t="shared" si="14"/>
        <v>0</v>
      </c>
      <c r="J114" s="111">
        <f t="shared" si="15"/>
        <v>0</v>
      </c>
      <c r="K114" s="111">
        <f t="shared" si="16"/>
        <v>0</v>
      </c>
      <c r="L114" s="111">
        <f t="shared" si="17"/>
        <v>0</v>
      </c>
      <c r="M114" s="111">
        <f t="shared" si="18"/>
        <v>0</v>
      </c>
      <c r="N114" s="111">
        <f t="shared" si="19"/>
        <v>0</v>
      </c>
      <c r="O114" s="111">
        <f t="shared" si="20"/>
        <v>0</v>
      </c>
      <c r="P114" s="111">
        <f t="shared" si="21"/>
        <v>0</v>
      </c>
      <c r="Q114" s="111">
        <f t="shared" si="22"/>
        <v>0</v>
      </c>
      <c r="R114" s="111">
        <f t="shared" si="23"/>
        <v>0</v>
      </c>
      <c r="S114" s="111">
        <f t="shared" si="13"/>
        <v>0</v>
      </c>
      <c r="T114" s="111">
        <f t="shared" si="24"/>
        <v>0</v>
      </c>
      <c r="U114" s="111">
        <v>5</v>
      </c>
      <c r="V114" s="115"/>
      <c r="W114" s="125"/>
    </row>
    <row r="115" spans="1:23" s="12" customFormat="1" ht="75" customHeight="1" x14ac:dyDescent="0.2">
      <c r="A115" s="106"/>
      <c r="B115" s="128"/>
      <c r="C115" s="107" t="s">
        <v>106</v>
      </c>
      <c r="D115" s="108" t="s">
        <v>155</v>
      </c>
      <c r="E115" s="113"/>
      <c r="F115" s="110" t="s">
        <v>104</v>
      </c>
      <c r="G115" s="110" t="s">
        <v>104</v>
      </c>
      <c r="H115" s="110" t="s">
        <v>104</v>
      </c>
      <c r="I115" s="111">
        <f t="shared" si="14"/>
        <v>0</v>
      </c>
      <c r="J115" s="111">
        <f t="shared" si="15"/>
        <v>0</v>
      </c>
      <c r="K115" s="111">
        <f t="shared" si="16"/>
        <v>0</v>
      </c>
      <c r="L115" s="111">
        <f t="shared" si="17"/>
        <v>0</v>
      </c>
      <c r="M115" s="111">
        <f t="shared" si="18"/>
        <v>0</v>
      </c>
      <c r="N115" s="111">
        <f t="shared" si="19"/>
        <v>0</v>
      </c>
      <c r="O115" s="111">
        <f t="shared" si="20"/>
        <v>0</v>
      </c>
      <c r="P115" s="111">
        <f t="shared" si="21"/>
        <v>0</v>
      </c>
      <c r="Q115" s="111">
        <f t="shared" si="22"/>
        <v>0</v>
      </c>
      <c r="R115" s="111">
        <f t="shared" si="23"/>
        <v>0</v>
      </c>
      <c r="S115" s="111">
        <f t="shared" si="13"/>
        <v>0</v>
      </c>
      <c r="T115" s="111">
        <f t="shared" si="24"/>
        <v>0</v>
      </c>
      <c r="U115" s="111">
        <v>5</v>
      </c>
      <c r="V115" s="115"/>
      <c r="W115" s="125"/>
    </row>
    <row r="116" spans="1:23" s="12" customFormat="1" ht="75" customHeight="1" x14ac:dyDescent="0.2">
      <c r="A116" s="106"/>
      <c r="B116" s="128"/>
      <c r="C116" s="107" t="s">
        <v>106</v>
      </c>
      <c r="D116" s="108" t="s">
        <v>155</v>
      </c>
      <c r="E116" s="113"/>
      <c r="F116" s="110" t="s">
        <v>104</v>
      </c>
      <c r="G116" s="110" t="s">
        <v>104</v>
      </c>
      <c r="H116" s="110" t="s">
        <v>104</v>
      </c>
      <c r="I116" s="111">
        <f t="shared" si="14"/>
        <v>0</v>
      </c>
      <c r="J116" s="111">
        <f t="shared" si="15"/>
        <v>0</v>
      </c>
      <c r="K116" s="111">
        <f t="shared" si="16"/>
        <v>0</v>
      </c>
      <c r="L116" s="111">
        <f t="shared" si="17"/>
        <v>0</v>
      </c>
      <c r="M116" s="111">
        <f t="shared" si="18"/>
        <v>0</v>
      </c>
      <c r="N116" s="111">
        <f t="shared" si="19"/>
        <v>0</v>
      </c>
      <c r="O116" s="111">
        <f t="shared" si="20"/>
        <v>0</v>
      </c>
      <c r="P116" s="111">
        <f t="shared" si="21"/>
        <v>0</v>
      </c>
      <c r="Q116" s="111">
        <f t="shared" si="22"/>
        <v>0</v>
      </c>
      <c r="R116" s="111">
        <f t="shared" si="23"/>
        <v>0</v>
      </c>
      <c r="S116" s="111">
        <f t="shared" si="13"/>
        <v>0</v>
      </c>
      <c r="T116" s="111">
        <f t="shared" si="24"/>
        <v>0</v>
      </c>
      <c r="U116" s="111">
        <v>5</v>
      </c>
      <c r="V116" s="115"/>
      <c r="W116" s="125"/>
    </row>
    <row r="117" spans="1:23" s="12" customFormat="1" ht="75" customHeight="1" x14ac:dyDescent="0.2">
      <c r="A117" s="106"/>
      <c r="B117" s="128"/>
      <c r="C117" s="107" t="s">
        <v>106</v>
      </c>
      <c r="D117" s="108" t="s">
        <v>155</v>
      </c>
      <c r="E117" s="113"/>
      <c r="F117" s="110" t="s">
        <v>104</v>
      </c>
      <c r="G117" s="110" t="s">
        <v>104</v>
      </c>
      <c r="H117" s="110" t="s">
        <v>104</v>
      </c>
      <c r="I117" s="111">
        <f t="shared" si="14"/>
        <v>0</v>
      </c>
      <c r="J117" s="111">
        <f t="shared" si="15"/>
        <v>0</v>
      </c>
      <c r="K117" s="111">
        <f t="shared" si="16"/>
        <v>0</v>
      </c>
      <c r="L117" s="111">
        <f t="shared" si="17"/>
        <v>0</v>
      </c>
      <c r="M117" s="111">
        <f t="shared" si="18"/>
        <v>0</v>
      </c>
      <c r="N117" s="111">
        <f t="shared" si="19"/>
        <v>0</v>
      </c>
      <c r="O117" s="111">
        <f t="shared" si="20"/>
        <v>0</v>
      </c>
      <c r="P117" s="111">
        <f t="shared" si="21"/>
        <v>0</v>
      </c>
      <c r="Q117" s="111">
        <f t="shared" si="22"/>
        <v>0</v>
      </c>
      <c r="R117" s="111">
        <f t="shared" si="23"/>
        <v>0</v>
      </c>
      <c r="S117" s="111">
        <f t="shared" si="13"/>
        <v>0</v>
      </c>
      <c r="T117" s="111">
        <f t="shared" si="24"/>
        <v>0</v>
      </c>
      <c r="U117" s="111">
        <v>5</v>
      </c>
      <c r="V117" s="115"/>
      <c r="W117" s="125"/>
    </row>
    <row r="118" spans="1:23" s="12" customFormat="1" ht="75" customHeight="1" x14ac:dyDescent="0.2">
      <c r="A118" s="106"/>
      <c r="B118" s="128"/>
      <c r="C118" s="107" t="s">
        <v>106</v>
      </c>
      <c r="D118" s="108" t="s">
        <v>155</v>
      </c>
      <c r="E118" s="113"/>
      <c r="F118" s="110" t="s">
        <v>104</v>
      </c>
      <c r="G118" s="110" t="s">
        <v>104</v>
      </c>
      <c r="H118" s="110" t="s">
        <v>104</v>
      </c>
      <c r="I118" s="111">
        <f t="shared" si="14"/>
        <v>0</v>
      </c>
      <c r="J118" s="111">
        <f t="shared" si="15"/>
        <v>0</v>
      </c>
      <c r="K118" s="111">
        <f t="shared" si="16"/>
        <v>0</v>
      </c>
      <c r="L118" s="111">
        <f t="shared" si="17"/>
        <v>0</v>
      </c>
      <c r="M118" s="111">
        <f t="shared" si="18"/>
        <v>0</v>
      </c>
      <c r="N118" s="111">
        <f t="shared" si="19"/>
        <v>0</v>
      </c>
      <c r="O118" s="111">
        <f t="shared" si="20"/>
        <v>0</v>
      </c>
      <c r="P118" s="111">
        <f t="shared" si="21"/>
        <v>0</v>
      </c>
      <c r="Q118" s="111">
        <f t="shared" si="22"/>
        <v>0</v>
      </c>
      <c r="R118" s="111">
        <f t="shared" si="23"/>
        <v>0</v>
      </c>
      <c r="S118" s="111">
        <f t="shared" si="13"/>
        <v>0</v>
      </c>
      <c r="T118" s="111">
        <f t="shared" si="24"/>
        <v>0</v>
      </c>
      <c r="U118" s="111">
        <v>5</v>
      </c>
      <c r="V118" s="115"/>
      <c r="W118" s="125"/>
    </row>
    <row r="119" spans="1:23" s="12" customFormat="1" ht="75" customHeight="1" x14ac:dyDescent="0.2">
      <c r="A119" s="106"/>
      <c r="B119" s="128"/>
      <c r="C119" s="107" t="s">
        <v>106</v>
      </c>
      <c r="D119" s="108" t="s">
        <v>155</v>
      </c>
      <c r="E119" s="113"/>
      <c r="F119" s="110" t="s">
        <v>104</v>
      </c>
      <c r="G119" s="110" t="s">
        <v>104</v>
      </c>
      <c r="H119" s="110" t="s">
        <v>104</v>
      </c>
      <c r="I119" s="111">
        <f t="shared" si="14"/>
        <v>0</v>
      </c>
      <c r="J119" s="111">
        <f t="shared" si="15"/>
        <v>0</v>
      </c>
      <c r="K119" s="111">
        <f t="shared" si="16"/>
        <v>0</v>
      </c>
      <c r="L119" s="111">
        <f t="shared" si="17"/>
        <v>0</v>
      </c>
      <c r="M119" s="111">
        <f t="shared" si="18"/>
        <v>0</v>
      </c>
      <c r="N119" s="111">
        <f t="shared" si="19"/>
        <v>0</v>
      </c>
      <c r="O119" s="111">
        <f t="shared" si="20"/>
        <v>0</v>
      </c>
      <c r="P119" s="111">
        <f t="shared" si="21"/>
        <v>0</v>
      </c>
      <c r="Q119" s="111">
        <f t="shared" si="22"/>
        <v>0</v>
      </c>
      <c r="R119" s="111">
        <f t="shared" si="23"/>
        <v>0</v>
      </c>
      <c r="S119" s="111">
        <f t="shared" si="13"/>
        <v>0</v>
      </c>
      <c r="T119" s="111">
        <f t="shared" si="24"/>
        <v>0</v>
      </c>
      <c r="U119" s="111">
        <v>5</v>
      </c>
      <c r="V119" s="115"/>
      <c r="W119" s="125"/>
    </row>
    <row r="120" spans="1:23" s="12" customFormat="1" ht="75" customHeight="1" x14ac:dyDescent="0.2">
      <c r="A120" s="106"/>
      <c r="B120" s="128"/>
      <c r="C120" s="107" t="s">
        <v>106</v>
      </c>
      <c r="D120" s="108" t="s">
        <v>155</v>
      </c>
      <c r="E120" s="113"/>
      <c r="F120" s="110" t="s">
        <v>104</v>
      </c>
      <c r="G120" s="110" t="s">
        <v>104</v>
      </c>
      <c r="H120" s="110" t="s">
        <v>104</v>
      </c>
      <c r="I120" s="111">
        <f t="shared" si="14"/>
        <v>0</v>
      </c>
      <c r="J120" s="111">
        <f t="shared" si="15"/>
        <v>0</v>
      </c>
      <c r="K120" s="111">
        <f t="shared" si="16"/>
        <v>0</v>
      </c>
      <c r="L120" s="111">
        <f t="shared" si="17"/>
        <v>0</v>
      </c>
      <c r="M120" s="111">
        <f t="shared" si="18"/>
        <v>0</v>
      </c>
      <c r="N120" s="111">
        <f t="shared" si="19"/>
        <v>0</v>
      </c>
      <c r="O120" s="111">
        <f t="shared" si="20"/>
        <v>0</v>
      </c>
      <c r="P120" s="111">
        <f t="shared" si="21"/>
        <v>0</v>
      </c>
      <c r="Q120" s="111">
        <f t="shared" si="22"/>
        <v>0</v>
      </c>
      <c r="R120" s="111">
        <f t="shared" si="23"/>
        <v>0</v>
      </c>
      <c r="S120" s="111">
        <f t="shared" si="13"/>
        <v>0</v>
      </c>
      <c r="T120" s="111">
        <f t="shared" si="24"/>
        <v>0</v>
      </c>
      <c r="U120" s="111">
        <v>5</v>
      </c>
      <c r="V120" s="115"/>
      <c r="W120" s="125"/>
    </row>
    <row r="121" spans="1:23" s="12" customFormat="1" ht="75" customHeight="1" x14ac:dyDescent="0.2">
      <c r="A121" s="106"/>
      <c r="B121" s="128"/>
      <c r="C121" s="107" t="s">
        <v>106</v>
      </c>
      <c r="D121" s="108" t="s">
        <v>155</v>
      </c>
      <c r="E121" s="113"/>
      <c r="F121" s="110" t="s">
        <v>104</v>
      </c>
      <c r="G121" s="110" t="s">
        <v>104</v>
      </c>
      <c r="H121" s="110" t="s">
        <v>104</v>
      </c>
      <c r="I121" s="111">
        <f t="shared" si="14"/>
        <v>0</v>
      </c>
      <c r="J121" s="111">
        <f t="shared" si="15"/>
        <v>0</v>
      </c>
      <c r="K121" s="111">
        <f t="shared" si="16"/>
        <v>0</v>
      </c>
      <c r="L121" s="111">
        <f t="shared" si="17"/>
        <v>0</v>
      </c>
      <c r="M121" s="111">
        <f t="shared" si="18"/>
        <v>0</v>
      </c>
      <c r="N121" s="111">
        <f t="shared" si="19"/>
        <v>0</v>
      </c>
      <c r="O121" s="111">
        <f t="shared" si="20"/>
        <v>0</v>
      </c>
      <c r="P121" s="111">
        <f t="shared" si="21"/>
        <v>0</v>
      </c>
      <c r="Q121" s="111">
        <f t="shared" si="22"/>
        <v>0</v>
      </c>
      <c r="R121" s="111">
        <f t="shared" si="23"/>
        <v>0</v>
      </c>
      <c r="S121" s="111">
        <f t="shared" si="13"/>
        <v>0</v>
      </c>
      <c r="T121" s="111">
        <f t="shared" si="24"/>
        <v>0</v>
      </c>
      <c r="U121" s="111">
        <v>5</v>
      </c>
      <c r="V121" s="115"/>
      <c r="W121" s="125"/>
    </row>
    <row r="122" spans="1:23" s="12" customFormat="1" ht="75" customHeight="1" x14ac:dyDescent="0.2">
      <c r="A122" s="106"/>
      <c r="B122" s="128"/>
      <c r="C122" s="107" t="s">
        <v>106</v>
      </c>
      <c r="D122" s="108" t="s">
        <v>155</v>
      </c>
      <c r="E122" s="113"/>
      <c r="F122" s="110" t="s">
        <v>104</v>
      </c>
      <c r="G122" s="110" t="s">
        <v>104</v>
      </c>
      <c r="H122" s="110" t="s">
        <v>104</v>
      </c>
      <c r="I122" s="111">
        <f t="shared" si="14"/>
        <v>0</v>
      </c>
      <c r="J122" s="111">
        <f t="shared" si="15"/>
        <v>0</v>
      </c>
      <c r="K122" s="111">
        <f t="shared" si="16"/>
        <v>0</v>
      </c>
      <c r="L122" s="111">
        <f t="shared" si="17"/>
        <v>0</v>
      </c>
      <c r="M122" s="111">
        <f t="shared" si="18"/>
        <v>0</v>
      </c>
      <c r="N122" s="111">
        <f t="shared" si="19"/>
        <v>0</v>
      </c>
      <c r="O122" s="111">
        <f t="shared" si="20"/>
        <v>0</v>
      </c>
      <c r="P122" s="111">
        <f t="shared" si="21"/>
        <v>0</v>
      </c>
      <c r="Q122" s="111">
        <f t="shared" si="22"/>
        <v>0</v>
      </c>
      <c r="R122" s="111">
        <f t="shared" si="23"/>
        <v>0</v>
      </c>
      <c r="S122" s="111">
        <f t="shared" si="13"/>
        <v>0</v>
      </c>
      <c r="T122" s="111">
        <f t="shared" si="24"/>
        <v>0</v>
      </c>
      <c r="U122" s="111">
        <v>5</v>
      </c>
      <c r="V122" s="115"/>
      <c r="W122" s="125"/>
    </row>
    <row r="123" spans="1:23" s="12" customFormat="1" ht="75" customHeight="1" x14ac:dyDescent="0.2">
      <c r="A123" s="106"/>
      <c r="B123" s="128"/>
      <c r="C123" s="107" t="s">
        <v>106</v>
      </c>
      <c r="D123" s="108" t="s">
        <v>155</v>
      </c>
      <c r="E123" s="113"/>
      <c r="F123" s="110" t="s">
        <v>104</v>
      </c>
      <c r="G123" s="110" t="s">
        <v>104</v>
      </c>
      <c r="H123" s="110" t="s">
        <v>104</v>
      </c>
      <c r="I123" s="111">
        <f t="shared" si="14"/>
        <v>0</v>
      </c>
      <c r="J123" s="111">
        <f t="shared" si="15"/>
        <v>0</v>
      </c>
      <c r="K123" s="111">
        <f t="shared" si="16"/>
        <v>0</v>
      </c>
      <c r="L123" s="111">
        <f t="shared" si="17"/>
        <v>0</v>
      </c>
      <c r="M123" s="111">
        <f t="shared" si="18"/>
        <v>0</v>
      </c>
      <c r="N123" s="111">
        <f t="shared" si="19"/>
        <v>0</v>
      </c>
      <c r="O123" s="111">
        <f t="shared" si="20"/>
        <v>0</v>
      </c>
      <c r="P123" s="111">
        <f t="shared" si="21"/>
        <v>0</v>
      </c>
      <c r="Q123" s="111">
        <f t="shared" si="22"/>
        <v>0</v>
      </c>
      <c r="R123" s="111">
        <f t="shared" si="23"/>
        <v>0</v>
      </c>
      <c r="S123" s="111">
        <f t="shared" si="13"/>
        <v>0</v>
      </c>
      <c r="T123" s="111">
        <f t="shared" si="24"/>
        <v>0</v>
      </c>
      <c r="U123" s="111">
        <v>5</v>
      </c>
      <c r="V123" s="115"/>
      <c r="W123" s="125"/>
    </row>
    <row r="124" spans="1:23" s="12" customFormat="1" ht="75" customHeight="1" x14ac:dyDescent="0.2">
      <c r="A124" s="106"/>
      <c r="B124" s="128"/>
      <c r="C124" s="107" t="s">
        <v>106</v>
      </c>
      <c r="D124" s="108" t="s">
        <v>155</v>
      </c>
      <c r="E124" s="113"/>
      <c r="F124" s="110" t="s">
        <v>104</v>
      </c>
      <c r="G124" s="110" t="s">
        <v>104</v>
      </c>
      <c r="H124" s="110" t="s">
        <v>104</v>
      </c>
      <c r="I124" s="111">
        <f t="shared" si="14"/>
        <v>0</v>
      </c>
      <c r="J124" s="111">
        <f t="shared" si="15"/>
        <v>0</v>
      </c>
      <c r="K124" s="111">
        <f t="shared" si="16"/>
        <v>0</v>
      </c>
      <c r="L124" s="111">
        <f t="shared" si="17"/>
        <v>0</v>
      </c>
      <c r="M124" s="111">
        <f t="shared" si="18"/>
        <v>0</v>
      </c>
      <c r="N124" s="111">
        <f t="shared" si="19"/>
        <v>0</v>
      </c>
      <c r="O124" s="111">
        <f t="shared" si="20"/>
        <v>0</v>
      </c>
      <c r="P124" s="111">
        <f t="shared" si="21"/>
        <v>0</v>
      </c>
      <c r="Q124" s="111">
        <f t="shared" si="22"/>
        <v>0</v>
      </c>
      <c r="R124" s="111">
        <f t="shared" si="23"/>
        <v>0</v>
      </c>
      <c r="S124" s="111">
        <f t="shared" si="13"/>
        <v>0</v>
      </c>
      <c r="T124" s="111">
        <f t="shared" si="24"/>
        <v>0</v>
      </c>
      <c r="U124" s="111">
        <v>5</v>
      </c>
      <c r="V124" s="115"/>
      <c r="W124" s="125"/>
    </row>
    <row r="125" spans="1:23" s="12" customFormat="1" ht="75" customHeight="1" x14ac:dyDescent="0.2">
      <c r="A125" s="106"/>
      <c r="B125" s="128"/>
      <c r="C125" s="107" t="s">
        <v>106</v>
      </c>
      <c r="D125" s="108" t="s">
        <v>155</v>
      </c>
      <c r="E125" s="113"/>
      <c r="F125" s="110" t="s">
        <v>104</v>
      </c>
      <c r="G125" s="110" t="s">
        <v>104</v>
      </c>
      <c r="H125" s="110" t="s">
        <v>104</v>
      </c>
      <c r="I125" s="111">
        <f t="shared" si="14"/>
        <v>0</v>
      </c>
      <c r="J125" s="111">
        <f t="shared" si="15"/>
        <v>0</v>
      </c>
      <c r="K125" s="111">
        <f t="shared" si="16"/>
        <v>0</v>
      </c>
      <c r="L125" s="111">
        <f t="shared" si="17"/>
        <v>0</v>
      </c>
      <c r="M125" s="111">
        <f t="shared" si="18"/>
        <v>0</v>
      </c>
      <c r="N125" s="111">
        <f t="shared" si="19"/>
        <v>0</v>
      </c>
      <c r="O125" s="111">
        <f t="shared" si="20"/>
        <v>0</v>
      </c>
      <c r="P125" s="111">
        <f t="shared" si="21"/>
        <v>0</v>
      </c>
      <c r="Q125" s="111">
        <f t="shared" si="22"/>
        <v>0</v>
      </c>
      <c r="R125" s="111">
        <f t="shared" si="23"/>
        <v>0</v>
      </c>
      <c r="S125" s="111">
        <f t="shared" si="13"/>
        <v>0</v>
      </c>
      <c r="T125" s="111">
        <f t="shared" si="24"/>
        <v>0</v>
      </c>
      <c r="U125" s="111">
        <v>5</v>
      </c>
      <c r="V125" s="115"/>
      <c r="W125" s="125"/>
    </row>
    <row r="126" spans="1:23" s="12" customFormat="1" ht="75" customHeight="1" x14ac:dyDescent="0.2">
      <c r="A126" s="106"/>
      <c r="B126" s="128"/>
      <c r="C126" s="107" t="s">
        <v>106</v>
      </c>
      <c r="D126" s="108" t="s">
        <v>155</v>
      </c>
      <c r="E126" s="113"/>
      <c r="F126" s="110" t="s">
        <v>104</v>
      </c>
      <c r="G126" s="110" t="s">
        <v>104</v>
      </c>
      <c r="H126" s="110" t="s">
        <v>104</v>
      </c>
      <c r="I126" s="111">
        <f t="shared" si="14"/>
        <v>0</v>
      </c>
      <c r="J126" s="111">
        <f t="shared" si="15"/>
        <v>0</v>
      </c>
      <c r="K126" s="111">
        <f t="shared" si="16"/>
        <v>0</v>
      </c>
      <c r="L126" s="111">
        <f t="shared" si="17"/>
        <v>0</v>
      </c>
      <c r="M126" s="111">
        <f t="shared" si="18"/>
        <v>0</v>
      </c>
      <c r="N126" s="111">
        <f t="shared" si="19"/>
        <v>0</v>
      </c>
      <c r="O126" s="111">
        <f t="shared" si="20"/>
        <v>0</v>
      </c>
      <c r="P126" s="111">
        <f t="shared" si="21"/>
        <v>0</v>
      </c>
      <c r="Q126" s="111">
        <f t="shared" si="22"/>
        <v>0</v>
      </c>
      <c r="R126" s="111">
        <f t="shared" si="23"/>
        <v>0</v>
      </c>
      <c r="S126" s="111">
        <f t="shared" si="13"/>
        <v>0</v>
      </c>
      <c r="T126" s="111">
        <f t="shared" si="24"/>
        <v>0</v>
      </c>
      <c r="U126" s="111">
        <v>5</v>
      </c>
      <c r="V126" s="115"/>
      <c r="W126" s="125"/>
    </row>
    <row r="127" spans="1:23" s="12" customFormat="1" ht="75" customHeight="1" x14ac:dyDescent="0.2">
      <c r="A127" s="106"/>
      <c r="B127" s="128"/>
      <c r="C127" s="107" t="s">
        <v>106</v>
      </c>
      <c r="D127" s="108" t="s">
        <v>155</v>
      </c>
      <c r="E127" s="113"/>
      <c r="F127" s="110" t="s">
        <v>104</v>
      </c>
      <c r="G127" s="110" t="s">
        <v>104</v>
      </c>
      <c r="H127" s="110" t="s">
        <v>104</v>
      </c>
      <c r="I127" s="111">
        <f t="shared" si="14"/>
        <v>0</v>
      </c>
      <c r="J127" s="111">
        <f t="shared" si="15"/>
        <v>0</v>
      </c>
      <c r="K127" s="111">
        <f t="shared" si="16"/>
        <v>0</v>
      </c>
      <c r="L127" s="111">
        <f t="shared" si="17"/>
        <v>0</v>
      </c>
      <c r="M127" s="111">
        <f t="shared" si="18"/>
        <v>0</v>
      </c>
      <c r="N127" s="111">
        <f t="shared" si="19"/>
        <v>0</v>
      </c>
      <c r="O127" s="111">
        <f t="shared" si="20"/>
        <v>0</v>
      </c>
      <c r="P127" s="111">
        <f t="shared" si="21"/>
        <v>0</v>
      </c>
      <c r="Q127" s="111">
        <f t="shared" si="22"/>
        <v>0</v>
      </c>
      <c r="R127" s="111">
        <f t="shared" si="23"/>
        <v>0</v>
      </c>
      <c r="S127" s="111">
        <f t="shared" si="13"/>
        <v>0</v>
      </c>
      <c r="T127" s="111">
        <f t="shared" si="24"/>
        <v>0</v>
      </c>
      <c r="U127" s="111">
        <v>5</v>
      </c>
      <c r="V127" s="115"/>
      <c r="W127" s="125"/>
    </row>
    <row r="128" spans="1:23" s="12" customFormat="1" ht="75" customHeight="1" x14ac:dyDescent="0.2">
      <c r="A128" s="106"/>
      <c r="B128" s="128"/>
      <c r="C128" s="107" t="s">
        <v>106</v>
      </c>
      <c r="D128" s="108" t="s">
        <v>155</v>
      </c>
      <c r="E128" s="113"/>
      <c r="F128" s="110" t="s">
        <v>104</v>
      </c>
      <c r="G128" s="110" t="s">
        <v>104</v>
      </c>
      <c r="H128" s="110" t="s">
        <v>104</v>
      </c>
      <c r="I128" s="111">
        <f t="shared" si="14"/>
        <v>0</v>
      </c>
      <c r="J128" s="111">
        <f t="shared" si="15"/>
        <v>0</v>
      </c>
      <c r="K128" s="111">
        <f t="shared" si="16"/>
        <v>0</v>
      </c>
      <c r="L128" s="111">
        <f t="shared" si="17"/>
        <v>0</v>
      </c>
      <c r="M128" s="111">
        <f t="shared" si="18"/>
        <v>0</v>
      </c>
      <c r="N128" s="111">
        <f t="shared" si="19"/>
        <v>0</v>
      </c>
      <c r="O128" s="111">
        <f t="shared" si="20"/>
        <v>0</v>
      </c>
      <c r="P128" s="111">
        <f t="shared" si="21"/>
        <v>0</v>
      </c>
      <c r="Q128" s="111">
        <f t="shared" si="22"/>
        <v>0</v>
      </c>
      <c r="R128" s="111">
        <f t="shared" si="23"/>
        <v>0</v>
      </c>
      <c r="S128" s="111">
        <f t="shared" si="13"/>
        <v>0</v>
      </c>
      <c r="T128" s="111">
        <f t="shared" si="24"/>
        <v>0</v>
      </c>
      <c r="U128" s="111">
        <v>5</v>
      </c>
      <c r="V128" s="115"/>
      <c r="W128" s="125"/>
    </row>
    <row r="129" spans="1:23" s="12" customFormat="1" ht="75" customHeight="1" x14ac:dyDescent="0.2">
      <c r="A129" s="106"/>
      <c r="B129" s="128"/>
      <c r="C129" s="107" t="s">
        <v>106</v>
      </c>
      <c r="D129" s="108" t="s">
        <v>155</v>
      </c>
      <c r="E129" s="113"/>
      <c r="F129" s="110" t="s">
        <v>104</v>
      </c>
      <c r="G129" s="110" t="s">
        <v>104</v>
      </c>
      <c r="H129" s="110" t="s">
        <v>104</v>
      </c>
      <c r="I129" s="111">
        <f t="shared" si="14"/>
        <v>0</v>
      </c>
      <c r="J129" s="111">
        <f t="shared" si="15"/>
        <v>0</v>
      </c>
      <c r="K129" s="111">
        <f t="shared" si="16"/>
        <v>0</v>
      </c>
      <c r="L129" s="111">
        <f t="shared" si="17"/>
        <v>0</v>
      </c>
      <c r="M129" s="111">
        <f t="shared" si="18"/>
        <v>0</v>
      </c>
      <c r="N129" s="111">
        <f t="shared" si="19"/>
        <v>0</v>
      </c>
      <c r="O129" s="111">
        <f t="shared" si="20"/>
        <v>0</v>
      </c>
      <c r="P129" s="111">
        <f t="shared" si="21"/>
        <v>0</v>
      </c>
      <c r="Q129" s="111">
        <f t="shared" si="22"/>
        <v>0</v>
      </c>
      <c r="R129" s="111">
        <f t="shared" si="23"/>
        <v>0</v>
      </c>
      <c r="S129" s="111">
        <f t="shared" si="13"/>
        <v>0</v>
      </c>
      <c r="T129" s="111">
        <f t="shared" si="24"/>
        <v>0</v>
      </c>
      <c r="U129" s="111">
        <v>5</v>
      </c>
      <c r="V129" s="115"/>
      <c r="W129" s="125"/>
    </row>
    <row r="130" spans="1:23" s="12" customFormat="1" ht="75" customHeight="1" x14ac:dyDescent="0.2">
      <c r="A130" s="106"/>
      <c r="B130" s="128"/>
      <c r="C130" s="107" t="s">
        <v>106</v>
      </c>
      <c r="D130" s="108" t="s">
        <v>155</v>
      </c>
      <c r="E130" s="113"/>
      <c r="F130" s="110" t="s">
        <v>104</v>
      </c>
      <c r="G130" s="110" t="s">
        <v>104</v>
      </c>
      <c r="H130" s="110" t="s">
        <v>104</v>
      </c>
      <c r="I130" s="111">
        <f t="shared" si="14"/>
        <v>0</v>
      </c>
      <c r="J130" s="111">
        <f t="shared" si="15"/>
        <v>0</v>
      </c>
      <c r="K130" s="111">
        <f t="shared" si="16"/>
        <v>0</v>
      </c>
      <c r="L130" s="111">
        <f t="shared" si="17"/>
        <v>0</v>
      </c>
      <c r="M130" s="111">
        <f t="shared" si="18"/>
        <v>0</v>
      </c>
      <c r="N130" s="111">
        <f t="shared" si="19"/>
        <v>0</v>
      </c>
      <c r="O130" s="111">
        <f t="shared" si="20"/>
        <v>0</v>
      </c>
      <c r="P130" s="111">
        <f t="shared" si="21"/>
        <v>0</v>
      </c>
      <c r="Q130" s="111">
        <f t="shared" si="22"/>
        <v>0</v>
      </c>
      <c r="R130" s="111">
        <f t="shared" si="23"/>
        <v>0</v>
      </c>
      <c r="S130" s="111">
        <f t="shared" si="13"/>
        <v>0</v>
      </c>
      <c r="T130" s="111">
        <f t="shared" si="24"/>
        <v>0</v>
      </c>
      <c r="U130" s="111">
        <v>5</v>
      </c>
      <c r="V130" s="115"/>
      <c r="W130" s="125"/>
    </row>
    <row r="131" spans="1:23" s="12" customFormat="1" ht="75" customHeight="1" x14ac:dyDescent="0.2">
      <c r="A131" s="106"/>
      <c r="B131" s="128"/>
      <c r="C131" s="107" t="s">
        <v>106</v>
      </c>
      <c r="D131" s="108" t="s">
        <v>155</v>
      </c>
      <c r="E131" s="113"/>
      <c r="F131" s="110" t="s">
        <v>104</v>
      </c>
      <c r="G131" s="110" t="s">
        <v>104</v>
      </c>
      <c r="H131" s="110" t="s">
        <v>104</v>
      </c>
      <c r="I131" s="111">
        <f t="shared" si="14"/>
        <v>0</v>
      </c>
      <c r="J131" s="111">
        <f t="shared" si="15"/>
        <v>0</v>
      </c>
      <c r="K131" s="111">
        <f t="shared" si="16"/>
        <v>0</v>
      </c>
      <c r="L131" s="111">
        <f t="shared" si="17"/>
        <v>0</v>
      </c>
      <c r="M131" s="111">
        <f t="shared" si="18"/>
        <v>0</v>
      </c>
      <c r="N131" s="111">
        <f t="shared" si="19"/>
        <v>0</v>
      </c>
      <c r="O131" s="111">
        <f t="shared" si="20"/>
        <v>0</v>
      </c>
      <c r="P131" s="111">
        <f t="shared" si="21"/>
        <v>0</v>
      </c>
      <c r="Q131" s="111">
        <f t="shared" si="22"/>
        <v>0</v>
      </c>
      <c r="R131" s="111">
        <f t="shared" si="23"/>
        <v>0</v>
      </c>
      <c r="S131" s="111">
        <f t="shared" si="13"/>
        <v>0</v>
      </c>
      <c r="T131" s="111">
        <f t="shared" si="24"/>
        <v>0</v>
      </c>
      <c r="U131" s="111">
        <v>5</v>
      </c>
      <c r="V131" s="115"/>
      <c r="W131" s="125"/>
    </row>
    <row r="132" spans="1:23" s="12" customFormat="1" ht="75" customHeight="1" x14ac:dyDescent="0.2">
      <c r="A132" s="106"/>
      <c r="B132" s="128"/>
      <c r="C132" s="107" t="s">
        <v>106</v>
      </c>
      <c r="D132" s="108" t="s">
        <v>155</v>
      </c>
      <c r="E132" s="113"/>
      <c r="F132" s="110" t="s">
        <v>104</v>
      </c>
      <c r="G132" s="110" t="s">
        <v>104</v>
      </c>
      <c r="H132" s="110" t="s">
        <v>104</v>
      </c>
      <c r="I132" s="111">
        <f t="shared" si="14"/>
        <v>0</v>
      </c>
      <c r="J132" s="111">
        <f t="shared" si="15"/>
        <v>0</v>
      </c>
      <c r="K132" s="111">
        <f t="shared" si="16"/>
        <v>0</v>
      </c>
      <c r="L132" s="111">
        <f t="shared" si="17"/>
        <v>0</v>
      </c>
      <c r="M132" s="111">
        <f t="shared" si="18"/>
        <v>0</v>
      </c>
      <c r="N132" s="111">
        <f t="shared" si="19"/>
        <v>0</v>
      </c>
      <c r="O132" s="111">
        <f t="shared" si="20"/>
        <v>0</v>
      </c>
      <c r="P132" s="111">
        <f t="shared" si="21"/>
        <v>0</v>
      </c>
      <c r="Q132" s="111">
        <f t="shared" si="22"/>
        <v>0</v>
      </c>
      <c r="R132" s="111">
        <f t="shared" si="23"/>
        <v>0</v>
      </c>
      <c r="S132" s="111">
        <f t="shared" ref="S132:S195" si="25">IF($G132="Production",1,IF($G132="Development",0.25,0))</f>
        <v>0</v>
      </c>
      <c r="T132" s="111">
        <f t="shared" si="24"/>
        <v>0</v>
      </c>
      <c r="U132" s="111">
        <v>5</v>
      </c>
      <c r="V132" s="115"/>
      <c r="W132" s="125"/>
    </row>
    <row r="133" spans="1:23" s="12" customFormat="1" ht="75" customHeight="1" x14ac:dyDescent="0.2">
      <c r="A133" s="106"/>
      <c r="B133" s="128"/>
      <c r="C133" s="107" t="s">
        <v>106</v>
      </c>
      <c r="D133" s="108" t="s">
        <v>155</v>
      </c>
      <c r="E133" s="113"/>
      <c r="F133" s="110" t="s">
        <v>104</v>
      </c>
      <c r="G133" s="110" t="s">
        <v>104</v>
      </c>
      <c r="H133" s="110" t="s">
        <v>104</v>
      </c>
      <c r="I133" s="111">
        <f t="shared" ref="I133:I196" si="26">COUNTIFS(C133:C133,"=High",F133:F133,"=YES-Fully meets")</f>
        <v>0</v>
      </c>
      <c r="J133" s="111">
        <f t="shared" ref="J133:J196" si="27">COUNTIFS(C133:C133,"=High",F133:F133,"=YES-Partially meets")</f>
        <v>0</v>
      </c>
      <c r="K133" s="111">
        <f t="shared" ref="K133:K196" si="28">COUNTIFS(C133:C133,"=High",F133:F133,"=NO-Does not meet")</f>
        <v>0</v>
      </c>
      <c r="L133" s="111">
        <f t="shared" ref="L133:L196" si="29">COUNTIFS(C133:C133,"=Medium",F133:F133,"=YES-Fully meets")</f>
        <v>0</v>
      </c>
      <c r="M133" s="111">
        <f t="shared" ref="M133:M196" si="30">COUNTIFS(C133:C133,"=Medium",F133:F133,"=YES-Partially meets")</f>
        <v>0</v>
      </c>
      <c r="N133" s="111">
        <f t="shared" ref="N133:N196" si="31">COUNTIFS(C133:C133,"=Medium",F133:F133,"=NO-Does not meet")</f>
        <v>0</v>
      </c>
      <c r="O133" s="111">
        <f t="shared" ref="O133:O196" si="32">COUNTIFS(C133:C133,"=Low",F133:F133,"=YES-Fully meets")</f>
        <v>0</v>
      </c>
      <c r="P133" s="111">
        <f t="shared" ref="P133:P196" si="33">COUNTIFS(C133:C133,"=Low",F133:F133,"=YES-Partially meets")</f>
        <v>0</v>
      </c>
      <c r="Q133" s="111">
        <f t="shared" ref="Q133:Q196" si="34">COUNTIFS(C133:C133,"=Low",F133:F133,"=NO-Does not meet")</f>
        <v>0</v>
      </c>
      <c r="R133" s="111">
        <f t="shared" ref="R133:R196" si="35">+($I133*$I$2)+($J133*$J$2)+(K133*$K$2)+(L133*$L$2)+(M133*$M$2)+(N133*$N$2)+(O133*$O$2)+(P133*$P$2)+(Q133*$Q$2)</f>
        <v>0</v>
      </c>
      <c r="S133" s="111">
        <f t="shared" si="25"/>
        <v>0</v>
      </c>
      <c r="T133" s="111">
        <f t="shared" ref="T133:T196" si="36">+R133*S133</f>
        <v>0</v>
      </c>
      <c r="U133" s="111">
        <v>5</v>
      </c>
      <c r="V133" s="115"/>
      <c r="W133" s="125"/>
    </row>
    <row r="134" spans="1:23" s="12" customFormat="1" ht="75" customHeight="1" x14ac:dyDescent="0.2">
      <c r="A134" s="106"/>
      <c r="B134" s="128"/>
      <c r="C134" s="107" t="s">
        <v>106</v>
      </c>
      <c r="D134" s="108" t="s">
        <v>155</v>
      </c>
      <c r="E134" s="113"/>
      <c r="F134" s="110" t="s">
        <v>104</v>
      </c>
      <c r="G134" s="110" t="s">
        <v>104</v>
      </c>
      <c r="H134" s="110" t="s">
        <v>104</v>
      </c>
      <c r="I134" s="111">
        <f t="shared" si="26"/>
        <v>0</v>
      </c>
      <c r="J134" s="111">
        <f t="shared" si="27"/>
        <v>0</v>
      </c>
      <c r="K134" s="111">
        <f t="shared" si="28"/>
        <v>0</v>
      </c>
      <c r="L134" s="111">
        <f t="shared" si="29"/>
        <v>0</v>
      </c>
      <c r="M134" s="111">
        <f t="shared" si="30"/>
        <v>0</v>
      </c>
      <c r="N134" s="111">
        <f t="shared" si="31"/>
        <v>0</v>
      </c>
      <c r="O134" s="111">
        <f t="shared" si="32"/>
        <v>0</v>
      </c>
      <c r="P134" s="111">
        <f t="shared" si="33"/>
        <v>0</v>
      </c>
      <c r="Q134" s="111">
        <f t="shared" si="34"/>
        <v>0</v>
      </c>
      <c r="R134" s="111">
        <f t="shared" si="35"/>
        <v>0</v>
      </c>
      <c r="S134" s="111">
        <f t="shared" si="25"/>
        <v>0</v>
      </c>
      <c r="T134" s="111">
        <f t="shared" si="36"/>
        <v>0</v>
      </c>
      <c r="U134" s="111">
        <v>5</v>
      </c>
      <c r="V134" s="115"/>
      <c r="W134" s="125"/>
    </row>
    <row r="135" spans="1:23" s="12" customFormat="1" ht="75" customHeight="1" x14ac:dyDescent="0.2">
      <c r="A135" s="106"/>
      <c r="B135" s="128"/>
      <c r="C135" s="107" t="s">
        <v>106</v>
      </c>
      <c r="D135" s="108" t="s">
        <v>155</v>
      </c>
      <c r="E135" s="113"/>
      <c r="F135" s="110" t="s">
        <v>104</v>
      </c>
      <c r="G135" s="110" t="s">
        <v>104</v>
      </c>
      <c r="H135" s="110" t="s">
        <v>104</v>
      </c>
      <c r="I135" s="111">
        <f t="shared" si="26"/>
        <v>0</v>
      </c>
      <c r="J135" s="111">
        <f t="shared" si="27"/>
        <v>0</v>
      </c>
      <c r="K135" s="111">
        <f t="shared" si="28"/>
        <v>0</v>
      </c>
      <c r="L135" s="111">
        <f t="shared" si="29"/>
        <v>0</v>
      </c>
      <c r="M135" s="111">
        <f t="shared" si="30"/>
        <v>0</v>
      </c>
      <c r="N135" s="111">
        <f t="shared" si="31"/>
        <v>0</v>
      </c>
      <c r="O135" s="111">
        <f t="shared" si="32"/>
        <v>0</v>
      </c>
      <c r="P135" s="111">
        <f t="shared" si="33"/>
        <v>0</v>
      </c>
      <c r="Q135" s="111">
        <f t="shared" si="34"/>
        <v>0</v>
      </c>
      <c r="R135" s="111">
        <f t="shared" si="35"/>
        <v>0</v>
      </c>
      <c r="S135" s="111">
        <f t="shared" si="25"/>
        <v>0</v>
      </c>
      <c r="T135" s="111">
        <f t="shared" si="36"/>
        <v>0</v>
      </c>
      <c r="U135" s="111">
        <v>5</v>
      </c>
      <c r="V135" s="115"/>
      <c r="W135" s="125"/>
    </row>
    <row r="136" spans="1:23" s="12" customFormat="1" ht="75" customHeight="1" x14ac:dyDescent="0.2">
      <c r="A136" s="106"/>
      <c r="B136" s="128"/>
      <c r="C136" s="107" t="s">
        <v>106</v>
      </c>
      <c r="D136" s="108" t="s">
        <v>155</v>
      </c>
      <c r="E136" s="113"/>
      <c r="F136" s="110" t="s">
        <v>104</v>
      </c>
      <c r="G136" s="110" t="s">
        <v>104</v>
      </c>
      <c r="H136" s="110" t="s">
        <v>104</v>
      </c>
      <c r="I136" s="111">
        <f t="shared" si="26"/>
        <v>0</v>
      </c>
      <c r="J136" s="111">
        <f t="shared" si="27"/>
        <v>0</v>
      </c>
      <c r="K136" s="111">
        <f t="shared" si="28"/>
        <v>0</v>
      </c>
      <c r="L136" s="111">
        <f t="shared" si="29"/>
        <v>0</v>
      </c>
      <c r="M136" s="111">
        <f t="shared" si="30"/>
        <v>0</v>
      </c>
      <c r="N136" s="111">
        <f t="shared" si="31"/>
        <v>0</v>
      </c>
      <c r="O136" s="111">
        <f t="shared" si="32"/>
        <v>0</v>
      </c>
      <c r="P136" s="111">
        <f t="shared" si="33"/>
        <v>0</v>
      </c>
      <c r="Q136" s="111">
        <f t="shared" si="34"/>
        <v>0</v>
      </c>
      <c r="R136" s="111">
        <f t="shared" si="35"/>
        <v>0</v>
      </c>
      <c r="S136" s="111">
        <f t="shared" si="25"/>
        <v>0</v>
      </c>
      <c r="T136" s="111">
        <f t="shared" si="36"/>
        <v>0</v>
      </c>
      <c r="U136" s="111">
        <v>5</v>
      </c>
      <c r="V136" s="115"/>
      <c r="W136" s="125"/>
    </row>
    <row r="137" spans="1:23" s="12" customFormat="1" ht="75" customHeight="1" x14ac:dyDescent="0.2">
      <c r="A137" s="106"/>
      <c r="B137" s="128"/>
      <c r="C137" s="107" t="s">
        <v>106</v>
      </c>
      <c r="D137" s="108" t="s">
        <v>155</v>
      </c>
      <c r="E137" s="113"/>
      <c r="F137" s="110" t="s">
        <v>104</v>
      </c>
      <c r="G137" s="110" t="s">
        <v>104</v>
      </c>
      <c r="H137" s="110" t="s">
        <v>104</v>
      </c>
      <c r="I137" s="111">
        <f t="shared" si="26"/>
        <v>0</v>
      </c>
      <c r="J137" s="111">
        <f t="shared" si="27"/>
        <v>0</v>
      </c>
      <c r="K137" s="111">
        <f t="shared" si="28"/>
        <v>0</v>
      </c>
      <c r="L137" s="111">
        <f t="shared" si="29"/>
        <v>0</v>
      </c>
      <c r="M137" s="111">
        <f t="shared" si="30"/>
        <v>0</v>
      </c>
      <c r="N137" s="111">
        <f t="shared" si="31"/>
        <v>0</v>
      </c>
      <c r="O137" s="111">
        <f t="shared" si="32"/>
        <v>0</v>
      </c>
      <c r="P137" s="111">
        <f t="shared" si="33"/>
        <v>0</v>
      </c>
      <c r="Q137" s="111">
        <f t="shared" si="34"/>
        <v>0</v>
      </c>
      <c r="R137" s="111">
        <f t="shared" si="35"/>
        <v>0</v>
      </c>
      <c r="S137" s="111">
        <f t="shared" si="25"/>
        <v>0</v>
      </c>
      <c r="T137" s="111">
        <f t="shared" si="36"/>
        <v>0</v>
      </c>
      <c r="U137" s="111">
        <v>5</v>
      </c>
      <c r="V137" s="115"/>
      <c r="W137" s="125"/>
    </row>
    <row r="138" spans="1:23" s="12" customFormat="1" ht="75" customHeight="1" x14ac:dyDescent="0.2">
      <c r="A138" s="106"/>
      <c r="B138" s="128"/>
      <c r="C138" s="107" t="s">
        <v>106</v>
      </c>
      <c r="D138" s="108" t="s">
        <v>155</v>
      </c>
      <c r="E138" s="113"/>
      <c r="F138" s="110" t="s">
        <v>104</v>
      </c>
      <c r="G138" s="110" t="s">
        <v>104</v>
      </c>
      <c r="H138" s="110" t="s">
        <v>104</v>
      </c>
      <c r="I138" s="111">
        <f t="shared" si="26"/>
        <v>0</v>
      </c>
      <c r="J138" s="111">
        <f t="shared" si="27"/>
        <v>0</v>
      </c>
      <c r="K138" s="111">
        <f t="shared" si="28"/>
        <v>0</v>
      </c>
      <c r="L138" s="111">
        <f t="shared" si="29"/>
        <v>0</v>
      </c>
      <c r="M138" s="111">
        <f t="shared" si="30"/>
        <v>0</v>
      </c>
      <c r="N138" s="111">
        <f t="shared" si="31"/>
        <v>0</v>
      </c>
      <c r="O138" s="111">
        <f t="shared" si="32"/>
        <v>0</v>
      </c>
      <c r="P138" s="111">
        <f t="shared" si="33"/>
        <v>0</v>
      </c>
      <c r="Q138" s="111">
        <f t="shared" si="34"/>
        <v>0</v>
      </c>
      <c r="R138" s="111">
        <f t="shared" si="35"/>
        <v>0</v>
      </c>
      <c r="S138" s="111">
        <f t="shared" si="25"/>
        <v>0</v>
      </c>
      <c r="T138" s="111">
        <f t="shared" si="36"/>
        <v>0</v>
      </c>
      <c r="U138" s="111">
        <v>5</v>
      </c>
      <c r="V138" s="115"/>
      <c r="W138" s="125"/>
    </row>
    <row r="139" spans="1:23" s="12" customFormat="1" ht="75" customHeight="1" x14ac:dyDescent="0.2">
      <c r="A139" s="106"/>
      <c r="B139" s="128"/>
      <c r="C139" s="107" t="s">
        <v>106</v>
      </c>
      <c r="D139" s="108" t="s">
        <v>155</v>
      </c>
      <c r="E139" s="113"/>
      <c r="F139" s="110" t="s">
        <v>104</v>
      </c>
      <c r="G139" s="110" t="s">
        <v>104</v>
      </c>
      <c r="H139" s="110" t="s">
        <v>104</v>
      </c>
      <c r="I139" s="111">
        <f t="shared" si="26"/>
        <v>0</v>
      </c>
      <c r="J139" s="111">
        <f t="shared" si="27"/>
        <v>0</v>
      </c>
      <c r="K139" s="111">
        <f t="shared" si="28"/>
        <v>0</v>
      </c>
      <c r="L139" s="111">
        <f t="shared" si="29"/>
        <v>0</v>
      </c>
      <c r="M139" s="111">
        <f t="shared" si="30"/>
        <v>0</v>
      </c>
      <c r="N139" s="111">
        <f t="shared" si="31"/>
        <v>0</v>
      </c>
      <c r="O139" s="111">
        <f t="shared" si="32"/>
        <v>0</v>
      </c>
      <c r="P139" s="111">
        <f t="shared" si="33"/>
        <v>0</v>
      </c>
      <c r="Q139" s="111">
        <f t="shared" si="34"/>
        <v>0</v>
      </c>
      <c r="R139" s="111">
        <f t="shared" si="35"/>
        <v>0</v>
      </c>
      <c r="S139" s="111">
        <f t="shared" si="25"/>
        <v>0</v>
      </c>
      <c r="T139" s="111">
        <f t="shared" si="36"/>
        <v>0</v>
      </c>
      <c r="U139" s="111">
        <v>5</v>
      </c>
      <c r="V139" s="115"/>
      <c r="W139" s="125"/>
    </row>
    <row r="140" spans="1:23" s="12" customFormat="1" ht="75" customHeight="1" x14ac:dyDescent="0.2">
      <c r="A140" s="106"/>
      <c r="B140" s="128"/>
      <c r="C140" s="107" t="s">
        <v>106</v>
      </c>
      <c r="D140" s="108" t="s">
        <v>155</v>
      </c>
      <c r="E140" s="113"/>
      <c r="F140" s="110" t="s">
        <v>104</v>
      </c>
      <c r="G140" s="110" t="s">
        <v>104</v>
      </c>
      <c r="H140" s="110" t="s">
        <v>104</v>
      </c>
      <c r="I140" s="111">
        <f t="shared" si="26"/>
        <v>0</v>
      </c>
      <c r="J140" s="111">
        <f t="shared" si="27"/>
        <v>0</v>
      </c>
      <c r="K140" s="111">
        <f t="shared" si="28"/>
        <v>0</v>
      </c>
      <c r="L140" s="111">
        <f t="shared" si="29"/>
        <v>0</v>
      </c>
      <c r="M140" s="111">
        <f t="shared" si="30"/>
        <v>0</v>
      </c>
      <c r="N140" s="111">
        <f t="shared" si="31"/>
        <v>0</v>
      </c>
      <c r="O140" s="111">
        <f t="shared" si="32"/>
        <v>0</v>
      </c>
      <c r="P140" s="111">
        <f t="shared" si="33"/>
        <v>0</v>
      </c>
      <c r="Q140" s="111">
        <f t="shared" si="34"/>
        <v>0</v>
      </c>
      <c r="R140" s="111">
        <f t="shared" si="35"/>
        <v>0</v>
      </c>
      <c r="S140" s="111">
        <f t="shared" si="25"/>
        <v>0</v>
      </c>
      <c r="T140" s="111">
        <f t="shared" si="36"/>
        <v>0</v>
      </c>
      <c r="U140" s="111">
        <v>5</v>
      </c>
      <c r="V140" s="115"/>
      <c r="W140" s="125"/>
    </row>
    <row r="141" spans="1:23" s="12" customFormat="1" ht="75" customHeight="1" x14ac:dyDescent="0.2">
      <c r="A141" s="106"/>
      <c r="B141" s="128"/>
      <c r="C141" s="107" t="s">
        <v>106</v>
      </c>
      <c r="D141" s="108" t="s">
        <v>155</v>
      </c>
      <c r="E141" s="113"/>
      <c r="F141" s="110" t="s">
        <v>104</v>
      </c>
      <c r="G141" s="110" t="s">
        <v>104</v>
      </c>
      <c r="H141" s="110" t="s">
        <v>104</v>
      </c>
      <c r="I141" s="111">
        <f t="shared" si="26"/>
        <v>0</v>
      </c>
      <c r="J141" s="111">
        <f t="shared" si="27"/>
        <v>0</v>
      </c>
      <c r="K141" s="111">
        <f t="shared" si="28"/>
        <v>0</v>
      </c>
      <c r="L141" s="111">
        <f t="shared" si="29"/>
        <v>0</v>
      </c>
      <c r="M141" s="111">
        <f t="shared" si="30"/>
        <v>0</v>
      </c>
      <c r="N141" s="111">
        <f t="shared" si="31"/>
        <v>0</v>
      </c>
      <c r="O141" s="111">
        <f t="shared" si="32"/>
        <v>0</v>
      </c>
      <c r="P141" s="111">
        <f t="shared" si="33"/>
        <v>0</v>
      </c>
      <c r="Q141" s="111">
        <f t="shared" si="34"/>
        <v>0</v>
      </c>
      <c r="R141" s="111">
        <f t="shared" si="35"/>
        <v>0</v>
      </c>
      <c r="S141" s="111">
        <f t="shared" si="25"/>
        <v>0</v>
      </c>
      <c r="T141" s="111">
        <f t="shared" si="36"/>
        <v>0</v>
      </c>
      <c r="U141" s="111">
        <v>5</v>
      </c>
      <c r="V141" s="115"/>
      <c r="W141" s="125"/>
    </row>
    <row r="142" spans="1:23" s="12" customFormat="1" ht="75" customHeight="1" x14ac:dyDescent="0.2">
      <c r="A142" s="106"/>
      <c r="B142" s="128"/>
      <c r="C142" s="107" t="s">
        <v>106</v>
      </c>
      <c r="D142" s="108" t="s">
        <v>155</v>
      </c>
      <c r="E142" s="113"/>
      <c r="F142" s="110" t="s">
        <v>104</v>
      </c>
      <c r="G142" s="110" t="s">
        <v>104</v>
      </c>
      <c r="H142" s="110" t="s">
        <v>104</v>
      </c>
      <c r="I142" s="111">
        <f t="shared" si="26"/>
        <v>0</v>
      </c>
      <c r="J142" s="111">
        <f t="shared" si="27"/>
        <v>0</v>
      </c>
      <c r="K142" s="111">
        <f t="shared" si="28"/>
        <v>0</v>
      </c>
      <c r="L142" s="111">
        <f t="shared" si="29"/>
        <v>0</v>
      </c>
      <c r="M142" s="111">
        <f t="shared" si="30"/>
        <v>0</v>
      </c>
      <c r="N142" s="111">
        <f t="shared" si="31"/>
        <v>0</v>
      </c>
      <c r="O142" s="111">
        <f t="shared" si="32"/>
        <v>0</v>
      </c>
      <c r="P142" s="111">
        <f t="shared" si="33"/>
        <v>0</v>
      </c>
      <c r="Q142" s="111">
        <f t="shared" si="34"/>
        <v>0</v>
      </c>
      <c r="R142" s="111">
        <f t="shared" si="35"/>
        <v>0</v>
      </c>
      <c r="S142" s="111">
        <f t="shared" si="25"/>
        <v>0</v>
      </c>
      <c r="T142" s="111">
        <f t="shared" si="36"/>
        <v>0</v>
      </c>
      <c r="U142" s="111">
        <v>5</v>
      </c>
      <c r="V142" s="115"/>
      <c r="W142" s="125"/>
    </row>
    <row r="143" spans="1:23" s="12" customFormat="1" ht="75" customHeight="1" x14ac:dyDescent="0.2">
      <c r="A143" s="106"/>
      <c r="B143" s="128"/>
      <c r="C143" s="107" t="s">
        <v>106</v>
      </c>
      <c r="D143" s="108" t="s">
        <v>155</v>
      </c>
      <c r="E143" s="113"/>
      <c r="F143" s="110" t="s">
        <v>104</v>
      </c>
      <c r="G143" s="110" t="s">
        <v>104</v>
      </c>
      <c r="H143" s="110" t="s">
        <v>104</v>
      </c>
      <c r="I143" s="111">
        <f t="shared" si="26"/>
        <v>0</v>
      </c>
      <c r="J143" s="111">
        <f t="shared" si="27"/>
        <v>0</v>
      </c>
      <c r="K143" s="111">
        <f t="shared" si="28"/>
        <v>0</v>
      </c>
      <c r="L143" s="111">
        <f t="shared" si="29"/>
        <v>0</v>
      </c>
      <c r="M143" s="111">
        <f t="shared" si="30"/>
        <v>0</v>
      </c>
      <c r="N143" s="111">
        <f t="shared" si="31"/>
        <v>0</v>
      </c>
      <c r="O143" s="111">
        <f t="shared" si="32"/>
        <v>0</v>
      </c>
      <c r="P143" s="111">
        <f t="shared" si="33"/>
        <v>0</v>
      </c>
      <c r="Q143" s="111">
        <f t="shared" si="34"/>
        <v>0</v>
      </c>
      <c r="R143" s="111">
        <f t="shared" si="35"/>
        <v>0</v>
      </c>
      <c r="S143" s="111">
        <f t="shared" si="25"/>
        <v>0</v>
      </c>
      <c r="T143" s="111">
        <f t="shared" si="36"/>
        <v>0</v>
      </c>
      <c r="U143" s="111">
        <v>5</v>
      </c>
      <c r="V143" s="115"/>
      <c r="W143" s="125"/>
    </row>
    <row r="144" spans="1:23" s="12" customFormat="1" ht="75" customHeight="1" x14ac:dyDescent="0.2">
      <c r="A144" s="106"/>
      <c r="B144" s="128"/>
      <c r="C144" s="107" t="s">
        <v>106</v>
      </c>
      <c r="D144" s="108" t="s">
        <v>155</v>
      </c>
      <c r="E144" s="113"/>
      <c r="F144" s="110" t="s">
        <v>104</v>
      </c>
      <c r="G144" s="110" t="s">
        <v>104</v>
      </c>
      <c r="H144" s="110" t="s">
        <v>104</v>
      </c>
      <c r="I144" s="111">
        <f t="shared" si="26"/>
        <v>0</v>
      </c>
      <c r="J144" s="111">
        <f t="shared" si="27"/>
        <v>0</v>
      </c>
      <c r="K144" s="111">
        <f t="shared" si="28"/>
        <v>0</v>
      </c>
      <c r="L144" s="111">
        <f t="shared" si="29"/>
        <v>0</v>
      </c>
      <c r="M144" s="111">
        <f t="shared" si="30"/>
        <v>0</v>
      </c>
      <c r="N144" s="111">
        <f t="shared" si="31"/>
        <v>0</v>
      </c>
      <c r="O144" s="111">
        <f t="shared" si="32"/>
        <v>0</v>
      </c>
      <c r="P144" s="111">
        <f t="shared" si="33"/>
        <v>0</v>
      </c>
      <c r="Q144" s="111">
        <f t="shared" si="34"/>
        <v>0</v>
      </c>
      <c r="R144" s="111">
        <f t="shared" si="35"/>
        <v>0</v>
      </c>
      <c r="S144" s="111">
        <f t="shared" si="25"/>
        <v>0</v>
      </c>
      <c r="T144" s="111">
        <f t="shared" si="36"/>
        <v>0</v>
      </c>
      <c r="U144" s="111">
        <v>5</v>
      </c>
      <c r="V144" s="115"/>
      <c r="W144" s="125"/>
    </row>
    <row r="145" spans="1:23" s="12" customFormat="1" ht="75" customHeight="1" x14ac:dyDescent="0.2">
      <c r="A145" s="106"/>
      <c r="B145" s="128"/>
      <c r="C145" s="107" t="s">
        <v>106</v>
      </c>
      <c r="D145" s="108" t="s">
        <v>155</v>
      </c>
      <c r="E145" s="113"/>
      <c r="F145" s="110" t="s">
        <v>104</v>
      </c>
      <c r="G145" s="110" t="s">
        <v>104</v>
      </c>
      <c r="H145" s="110" t="s">
        <v>104</v>
      </c>
      <c r="I145" s="111">
        <f t="shared" si="26"/>
        <v>0</v>
      </c>
      <c r="J145" s="111">
        <f t="shared" si="27"/>
        <v>0</v>
      </c>
      <c r="K145" s="111">
        <f t="shared" si="28"/>
        <v>0</v>
      </c>
      <c r="L145" s="111">
        <f t="shared" si="29"/>
        <v>0</v>
      </c>
      <c r="M145" s="111">
        <f t="shared" si="30"/>
        <v>0</v>
      </c>
      <c r="N145" s="111">
        <f t="shared" si="31"/>
        <v>0</v>
      </c>
      <c r="O145" s="111">
        <f t="shared" si="32"/>
        <v>0</v>
      </c>
      <c r="P145" s="111">
        <f t="shared" si="33"/>
        <v>0</v>
      </c>
      <c r="Q145" s="111">
        <f t="shared" si="34"/>
        <v>0</v>
      </c>
      <c r="R145" s="111">
        <f t="shared" si="35"/>
        <v>0</v>
      </c>
      <c r="S145" s="111">
        <f t="shared" si="25"/>
        <v>0</v>
      </c>
      <c r="T145" s="111">
        <f t="shared" si="36"/>
        <v>0</v>
      </c>
      <c r="U145" s="111">
        <v>5</v>
      </c>
      <c r="V145" s="115"/>
      <c r="W145" s="125"/>
    </row>
    <row r="146" spans="1:23" s="12" customFormat="1" ht="75" customHeight="1" x14ac:dyDescent="0.2">
      <c r="A146" s="106"/>
      <c r="B146" s="128"/>
      <c r="C146" s="107" t="s">
        <v>106</v>
      </c>
      <c r="D146" s="108" t="s">
        <v>155</v>
      </c>
      <c r="E146" s="113"/>
      <c r="F146" s="110" t="s">
        <v>104</v>
      </c>
      <c r="G146" s="110" t="s">
        <v>104</v>
      </c>
      <c r="H146" s="110" t="s">
        <v>104</v>
      </c>
      <c r="I146" s="111">
        <f t="shared" si="26"/>
        <v>0</v>
      </c>
      <c r="J146" s="111">
        <f t="shared" si="27"/>
        <v>0</v>
      </c>
      <c r="K146" s="111">
        <f t="shared" si="28"/>
        <v>0</v>
      </c>
      <c r="L146" s="111">
        <f t="shared" si="29"/>
        <v>0</v>
      </c>
      <c r="M146" s="111">
        <f t="shared" si="30"/>
        <v>0</v>
      </c>
      <c r="N146" s="111">
        <f t="shared" si="31"/>
        <v>0</v>
      </c>
      <c r="O146" s="111">
        <f t="shared" si="32"/>
        <v>0</v>
      </c>
      <c r="P146" s="111">
        <f t="shared" si="33"/>
        <v>0</v>
      </c>
      <c r="Q146" s="111">
        <f t="shared" si="34"/>
        <v>0</v>
      </c>
      <c r="R146" s="111">
        <f t="shared" si="35"/>
        <v>0</v>
      </c>
      <c r="S146" s="111">
        <f t="shared" si="25"/>
        <v>0</v>
      </c>
      <c r="T146" s="111">
        <f t="shared" si="36"/>
        <v>0</v>
      </c>
      <c r="U146" s="111">
        <v>5</v>
      </c>
      <c r="V146" s="115"/>
      <c r="W146" s="125"/>
    </row>
    <row r="147" spans="1:23" s="12" customFormat="1" ht="75" customHeight="1" x14ac:dyDescent="0.2">
      <c r="A147" s="106"/>
      <c r="B147" s="128"/>
      <c r="C147" s="107" t="s">
        <v>106</v>
      </c>
      <c r="D147" s="108" t="s">
        <v>155</v>
      </c>
      <c r="E147" s="113"/>
      <c r="F147" s="110" t="s">
        <v>104</v>
      </c>
      <c r="G147" s="110" t="s">
        <v>104</v>
      </c>
      <c r="H147" s="110" t="s">
        <v>104</v>
      </c>
      <c r="I147" s="111">
        <f t="shared" si="26"/>
        <v>0</v>
      </c>
      <c r="J147" s="111">
        <f t="shared" si="27"/>
        <v>0</v>
      </c>
      <c r="K147" s="111">
        <f t="shared" si="28"/>
        <v>0</v>
      </c>
      <c r="L147" s="111">
        <f t="shared" si="29"/>
        <v>0</v>
      </c>
      <c r="M147" s="111">
        <f t="shared" si="30"/>
        <v>0</v>
      </c>
      <c r="N147" s="111">
        <f t="shared" si="31"/>
        <v>0</v>
      </c>
      <c r="O147" s="111">
        <f t="shared" si="32"/>
        <v>0</v>
      </c>
      <c r="P147" s="111">
        <f t="shared" si="33"/>
        <v>0</v>
      </c>
      <c r="Q147" s="111">
        <f t="shared" si="34"/>
        <v>0</v>
      </c>
      <c r="R147" s="111">
        <f t="shared" si="35"/>
        <v>0</v>
      </c>
      <c r="S147" s="111">
        <f t="shared" si="25"/>
        <v>0</v>
      </c>
      <c r="T147" s="111">
        <f t="shared" si="36"/>
        <v>0</v>
      </c>
      <c r="U147" s="111">
        <v>5</v>
      </c>
      <c r="V147" s="115"/>
      <c r="W147" s="125"/>
    </row>
    <row r="148" spans="1:23" s="12" customFormat="1" ht="75" customHeight="1" x14ac:dyDescent="0.2">
      <c r="A148" s="106"/>
      <c r="B148" s="128"/>
      <c r="C148" s="107" t="s">
        <v>106</v>
      </c>
      <c r="D148" s="108" t="s">
        <v>155</v>
      </c>
      <c r="E148" s="113"/>
      <c r="F148" s="110" t="s">
        <v>104</v>
      </c>
      <c r="G148" s="110" t="s">
        <v>104</v>
      </c>
      <c r="H148" s="110" t="s">
        <v>104</v>
      </c>
      <c r="I148" s="111">
        <f t="shared" si="26"/>
        <v>0</v>
      </c>
      <c r="J148" s="111">
        <f t="shared" si="27"/>
        <v>0</v>
      </c>
      <c r="K148" s="111">
        <f t="shared" si="28"/>
        <v>0</v>
      </c>
      <c r="L148" s="111">
        <f t="shared" si="29"/>
        <v>0</v>
      </c>
      <c r="M148" s="111">
        <f t="shared" si="30"/>
        <v>0</v>
      </c>
      <c r="N148" s="111">
        <f t="shared" si="31"/>
        <v>0</v>
      </c>
      <c r="O148" s="111">
        <f t="shared" si="32"/>
        <v>0</v>
      </c>
      <c r="P148" s="111">
        <f t="shared" si="33"/>
        <v>0</v>
      </c>
      <c r="Q148" s="111">
        <f t="shared" si="34"/>
        <v>0</v>
      </c>
      <c r="R148" s="111">
        <f t="shared" si="35"/>
        <v>0</v>
      </c>
      <c r="S148" s="111">
        <f t="shared" si="25"/>
        <v>0</v>
      </c>
      <c r="T148" s="111">
        <f t="shared" si="36"/>
        <v>0</v>
      </c>
      <c r="U148" s="111">
        <v>5</v>
      </c>
      <c r="V148" s="115"/>
      <c r="W148" s="125"/>
    </row>
    <row r="149" spans="1:23" s="12" customFormat="1" ht="75" customHeight="1" x14ac:dyDescent="0.2">
      <c r="A149" s="106"/>
      <c r="B149" s="128"/>
      <c r="C149" s="107" t="s">
        <v>106</v>
      </c>
      <c r="D149" s="108" t="s">
        <v>155</v>
      </c>
      <c r="E149" s="113"/>
      <c r="F149" s="110" t="s">
        <v>104</v>
      </c>
      <c r="G149" s="110" t="s">
        <v>104</v>
      </c>
      <c r="H149" s="110" t="s">
        <v>104</v>
      </c>
      <c r="I149" s="111">
        <f t="shared" si="26"/>
        <v>0</v>
      </c>
      <c r="J149" s="111">
        <f t="shared" si="27"/>
        <v>0</v>
      </c>
      <c r="K149" s="111">
        <f t="shared" si="28"/>
        <v>0</v>
      </c>
      <c r="L149" s="111">
        <f t="shared" si="29"/>
        <v>0</v>
      </c>
      <c r="M149" s="111">
        <f t="shared" si="30"/>
        <v>0</v>
      </c>
      <c r="N149" s="111">
        <f t="shared" si="31"/>
        <v>0</v>
      </c>
      <c r="O149" s="111">
        <f t="shared" si="32"/>
        <v>0</v>
      </c>
      <c r="P149" s="111">
        <f t="shared" si="33"/>
        <v>0</v>
      </c>
      <c r="Q149" s="111">
        <f t="shared" si="34"/>
        <v>0</v>
      </c>
      <c r="R149" s="111">
        <f t="shared" si="35"/>
        <v>0</v>
      </c>
      <c r="S149" s="111">
        <f t="shared" si="25"/>
        <v>0</v>
      </c>
      <c r="T149" s="111">
        <f t="shared" si="36"/>
        <v>0</v>
      </c>
      <c r="U149" s="111">
        <v>5</v>
      </c>
      <c r="V149" s="115"/>
      <c r="W149" s="125"/>
    </row>
    <row r="150" spans="1:23" s="12" customFormat="1" ht="75" customHeight="1" x14ac:dyDescent="0.2">
      <c r="A150" s="106"/>
      <c r="B150" s="128"/>
      <c r="C150" s="107" t="s">
        <v>106</v>
      </c>
      <c r="D150" s="108" t="s">
        <v>155</v>
      </c>
      <c r="E150" s="113"/>
      <c r="F150" s="110" t="s">
        <v>104</v>
      </c>
      <c r="G150" s="110" t="s">
        <v>104</v>
      </c>
      <c r="H150" s="110" t="s">
        <v>104</v>
      </c>
      <c r="I150" s="111">
        <f t="shared" si="26"/>
        <v>0</v>
      </c>
      <c r="J150" s="111">
        <f t="shared" si="27"/>
        <v>0</v>
      </c>
      <c r="K150" s="111">
        <f t="shared" si="28"/>
        <v>0</v>
      </c>
      <c r="L150" s="111">
        <f t="shared" si="29"/>
        <v>0</v>
      </c>
      <c r="M150" s="111">
        <f t="shared" si="30"/>
        <v>0</v>
      </c>
      <c r="N150" s="111">
        <f t="shared" si="31"/>
        <v>0</v>
      </c>
      <c r="O150" s="111">
        <f t="shared" si="32"/>
        <v>0</v>
      </c>
      <c r="P150" s="111">
        <f t="shared" si="33"/>
        <v>0</v>
      </c>
      <c r="Q150" s="111">
        <f t="shared" si="34"/>
        <v>0</v>
      </c>
      <c r="R150" s="111">
        <f t="shared" si="35"/>
        <v>0</v>
      </c>
      <c r="S150" s="111">
        <f t="shared" si="25"/>
        <v>0</v>
      </c>
      <c r="T150" s="111">
        <f t="shared" si="36"/>
        <v>0</v>
      </c>
      <c r="U150" s="111">
        <v>5</v>
      </c>
      <c r="V150" s="115"/>
      <c r="W150" s="125"/>
    </row>
    <row r="151" spans="1:23" s="12" customFormat="1" ht="75" customHeight="1" x14ac:dyDescent="0.2">
      <c r="A151" s="106"/>
      <c r="B151" s="128"/>
      <c r="C151" s="107" t="s">
        <v>106</v>
      </c>
      <c r="D151" s="108" t="s">
        <v>155</v>
      </c>
      <c r="E151" s="113"/>
      <c r="F151" s="110" t="s">
        <v>104</v>
      </c>
      <c r="G151" s="110" t="s">
        <v>104</v>
      </c>
      <c r="H151" s="110" t="s">
        <v>104</v>
      </c>
      <c r="I151" s="111">
        <f t="shared" si="26"/>
        <v>0</v>
      </c>
      <c r="J151" s="111">
        <f t="shared" si="27"/>
        <v>0</v>
      </c>
      <c r="K151" s="111">
        <f t="shared" si="28"/>
        <v>0</v>
      </c>
      <c r="L151" s="111">
        <f t="shared" si="29"/>
        <v>0</v>
      </c>
      <c r="M151" s="111">
        <f t="shared" si="30"/>
        <v>0</v>
      </c>
      <c r="N151" s="111">
        <f t="shared" si="31"/>
        <v>0</v>
      </c>
      <c r="O151" s="111">
        <f t="shared" si="32"/>
        <v>0</v>
      </c>
      <c r="P151" s="111">
        <f t="shared" si="33"/>
        <v>0</v>
      </c>
      <c r="Q151" s="111">
        <f t="shared" si="34"/>
        <v>0</v>
      </c>
      <c r="R151" s="111">
        <f t="shared" si="35"/>
        <v>0</v>
      </c>
      <c r="S151" s="111">
        <f t="shared" si="25"/>
        <v>0</v>
      </c>
      <c r="T151" s="111">
        <f t="shared" si="36"/>
        <v>0</v>
      </c>
      <c r="U151" s="111">
        <v>5</v>
      </c>
      <c r="V151" s="115"/>
      <c r="W151" s="125"/>
    </row>
    <row r="152" spans="1:23" s="12" customFormat="1" ht="75" customHeight="1" x14ac:dyDescent="0.2">
      <c r="A152" s="106"/>
      <c r="B152" s="128"/>
      <c r="C152" s="107" t="s">
        <v>106</v>
      </c>
      <c r="D152" s="108" t="s">
        <v>155</v>
      </c>
      <c r="E152" s="113"/>
      <c r="F152" s="110" t="s">
        <v>104</v>
      </c>
      <c r="G152" s="110" t="s">
        <v>104</v>
      </c>
      <c r="H152" s="110" t="s">
        <v>104</v>
      </c>
      <c r="I152" s="111">
        <f t="shared" si="26"/>
        <v>0</v>
      </c>
      <c r="J152" s="111">
        <f t="shared" si="27"/>
        <v>0</v>
      </c>
      <c r="K152" s="111">
        <f t="shared" si="28"/>
        <v>0</v>
      </c>
      <c r="L152" s="111">
        <f t="shared" si="29"/>
        <v>0</v>
      </c>
      <c r="M152" s="111">
        <f t="shared" si="30"/>
        <v>0</v>
      </c>
      <c r="N152" s="111">
        <f t="shared" si="31"/>
        <v>0</v>
      </c>
      <c r="O152" s="111">
        <f t="shared" si="32"/>
        <v>0</v>
      </c>
      <c r="P152" s="111">
        <f t="shared" si="33"/>
        <v>0</v>
      </c>
      <c r="Q152" s="111">
        <f t="shared" si="34"/>
        <v>0</v>
      </c>
      <c r="R152" s="111">
        <f t="shared" si="35"/>
        <v>0</v>
      </c>
      <c r="S152" s="111">
        <f t="shared" si="25"/>
        <v>0</v>
      </c>
      <c r="T152" s="111">
        <f t="shared" si="36"/>
        <v>0</v>
      </c>
      <c r="U152" s="111">
        <v>5</v>
      </c>
      <c r="V152" s="115"/>
      <c r="W152" s="125"/>
    </row>
    <row r="153" spans="1:23" s="12" customFormat="1" ht="75" customHeight="1" x14ac:dyDescent="0.2">
      <c r="A153" s="106"/>
      <c r="B153" s="128"/>
      <c r="C153" s="107" t="s">
        <v>106</v>
      </c>
      <c r="D153" s="108" t="s">
        <v>155</v>
      </c>
      <c r="E153" s="113"/>
      <c r="F153" s="110" t="s">
        <v>104</v>
      </c>
      <c r="G153" s="110" t="s">
        <v>104</v>
      </c>
      <c r="H153" s="110" t="s">
        <v>104</v>
      </c>
      <c r="I153" s="111">
        <f t="shared" si="26"/>
        <v>0</v>
      </c>
      <c r="J153" s="111">
        <f t="shared" si="27"/>
        <v>0</v>
      </c>
      <c r="K153" s="111">
        <f t="shared" si="28"/>
        <v>0</v>
      </c>
      <c r="L153" s="111">
        <f t="shared" si="29"/>
        <v>0</v>
      </c>
      <c r="M153" s="111">
        <f t="shared" si="30"/>
        <v>0</v>
      </c>
      <c r="N153" s="111">
        <f t="shared" si="31"/>
        <v>0</v>
      </c>
      <c r="O153" s="111">
        <f t="shared" si="32"/>
        <v>0</v>
      </c>
      <c r="P153" s="111">
        <f t="shared" si="33"/>
        <v>0</v>
      </c>
      <c r="Q153" s="111">
        <f t="shared" si="34"/>
        <v>0</v>
      </c>
      <c r="R153" s="111">
        <f t="shared" si="35"/>
        <v>0</v>
      </c>
      <c r="S153" s="111">
        <f t="shared" si="25"/>
        <v>0</v>
      </c>
      <c r="T153" s="111">
        <f t="shared" si="36"/>
        <v>0</v>
      </c>
      <c r="U153" s="111">
        <v>5</v>
      </c>
      <c r="V153" s="115"/>
      <c r="W153" s="125"/>
    </row>
    <row r="154" spans="1:23" s="12" customFormat="1" ht="75" customHeight="1" x14ac:dyDescent="0.2">
      <c r="A154" s="106"/>
      <c r="B154" s="128"/>
      <c r="C154" s="107" t="s">
        <v>106</v>
      </c>
      <c r="D154" s="108" t="s">
        <v>155</v>
      </c>
      <c r="E154" s="113"/>
      <c r="F154" s="110" t="s">
        <v>104</v>
      </c>
      <c r="G154" s="110" t="s">
        <v>104</v>
      </c>
      <c r="H154" s="110" t="s">
        <v>104</v>
      </c>
      <c r="I154" s="111">
        <f t="shared" si="26"/>
        <v>0</v>
      </c>
      <c r="J154" s="111">
        <f t="shared" si="27"/>
        <v>0</v>
      </c>
      <c r="K154" s="111">
        <f t="shared" si="28"/>
        <v>0</v>
      </c>
      <c r="L154" s="111">
        <f t="shared" si="29"/>
        <v>0</v>
      </c>
      <c r="M154" s="111">
        <f t="shared" si="30"/>
        <v>0</v>
      </c>
      <c r="N154" s="111">
        <f t="shared" si="31"/>
        <v>0</v>
      </c>
      <c r="O154" s="111">
        <f t="shared" si="32"/>
        <v>0</v>
      </c>
      <c r="P154" s="111">
        <f t="shared" si="33"/>
        <v>0</v>
      </c>
      <c r="Q154" s="111">
        <f t="shared" si="34"/>
        <v>0</v>
      </c>
      <c r="R154" s="111">
        <f t="shared" si="35"/>
        <v>0</v>
      </c>
      <c r="S154" s="111">
        <f t="shared" si="25"/>
        <v>0</v>
      </c>
      <c r="T154" s="111">
        <f t="shared" si="36"/>
        <v>0</v>
      </c>
      <c r="U154" s="111">
        <v>5</v>
      </c>
      <c r="V154" s="115"/>
      <c r="W154" s="125"/>
    </row>
    <row r="155" spans="1:23" s="12" customFormat="1" ht="75" customHeight="1" x14ac:dyDescent="0.2">
      <c r="A155" s="106"/>
      <c r="B155" s="128"/>
      <c r="C155" s="107" t="s">
        <v>106</v>
      </c>
      <c r="D155" s="108" t="s">
        <v>155</v>
      </c>
      <c r="E155" s="113"/>
      <c r="F155" s="110" t="s">
        <v>104</v>
      </c>
      <c r="G155" s="110" t="s">
        <v>104</v>
      </c>
      <c r="H155" s="110" t="s">
        <v>104</v>
      </c>
      <c r="I155" s="111">
        <f t="shared" si="26"/>
        <v>0</v>
      </c>
      <c r="J155" s="111">
        <f t="shared" si="27"/>
        <v>0</v>
      </c>
      <c r="K155" s="111">
        <f t="shared" si="28"/>
        <v>0</v>
      </c>
      <c r="L155" s="111">
        <f t="shared" si="29"/>
        <v>0</v>
      </c>
      <c r="M155" s="111">
        <f t="shared" si="30"/>
        <v>0</v>
      </c>
      <c r="N155" s="111">
        <f t="shared" si="31"/>
        <v>0</v>
      </c>
      <c r="O155" s="111">
        <f t="shared" si="32"/>
        <v>0</v>
      </c>
      <c r="P155" s="111">
        <f t="shared" si="33"/>
        <v>0</v>
      </c>
      <c r="Q155" s="111">
        <f t="shared" si="34"/>
        <v>0</v>
      </c>
      <c r="R155" s="111">
        <f t="shared" si="35"/>
        <v>0</v>
      </c>
      <c r="S155" s="111">
        <f t="shared" si="25"/>
        <v>0</v>
      </c>
      <c r="T155" s="111">
        <f t="shared" si="36"/>
        <v>0</v>
      </c>
      <c r="U155" s="111">
        <v>5</v>
      </c>
      <c r="V155" s="115"/>
      <c r="W155" s="125"/>
    </row>
    <row r="156" spans="1:23" s="12" customFormat="1" ht="75" customHeight="1" x14ac:dyDescent="0.2">
      <c r="A156" s="106"/>
      <c r="B156" s="128"/>
      <c r="C156" s="107" t="s">
        <v>106</v>
      </c>
      <c r="D156" s="108" t="s">
        <v>155</v>
      </c>
      <c r="E156" s="113"/>
      <c r="F156" s="110" t="s">
        <v>104</v>
      </c>
      <c r="G156" s="110" t="s">
        <v>104</v>
      </c>
      <c r="H156" s="110" t="s">
        <v>104</v>
      </c>
      <c r="I156" s="111">
        <f t="shared" si="26"/>
        <v>0</v>
      </c>
      <c r="J156" s="111">
        <f t="shared" si="27"/>
        <v>0</v>
      </c>
      <c r="K156" s="111">
        <f t="shared" si="28"/>
        <v>0</v>
      </c>
      <c r="L156" s="111">
        <f t="shared" si="29"/>
        <v>0</v>
      </c>
      <c r="M156" s="111">
        <f t="shared" si="30"/>
        <v>0</v>
      </c>
      <c r="N156" s="111">
        <f t="shared" si="31"/>
        <v>0</v>
      </c>
      <c r="O156" s="111">
        <f t="shared" si="32"/>
        <v>0</v>
      </c>
      <c r="P156" s="111">
        <f t="shared" si="33"/>
        <v>0</v>
      </c>
      <c r="Q156" s="111">
        <f t="shared" si="34"/>
        <v>0</v>
      </c>
      <c r="R156" s="111">
        <f t="shared" si="35"/>
        <v>0</v>
      </c>
      <c r="S156" s="111">
        <f t="shared" si="25"/>
        <v>0</v>
      </c>
      <c r="T156" s="111">
        <f t="shared" si="36"/>
        <v>0</v>
      </c>
      <c r="U156" s="111">
        <v>5</v>
      </c>
      <c r="V156" s="115"/>
      <c r="W156" s="125"/>
    </row>
    <row r="157" spans="1:23" s="12" customFormat="1" ht="75" customHeight="1" x14ac:dyDescent="0.2">
      <c r="A157" s="106"/>
      <c r="B157" s="128"/>
      <c r="C157" s="107" t="s">
        <v>106</v>
      </c>
      <c r="D157" s="108" t="s">
        <v>155</v>
      </c>
      <c r="E157" s="113"/>
      <c r="F157" s="110" t="s">
        <v>104</v>
      </c>
      <c r="G157" s="110" t="s">
        <v>104</v>
      </c>
      <c r="H157" s="110" t="s">
        <v>104</v>
      </c>
      <c r="I157" s="111">
        <f t="shared" si="26"/>
        <v>0</v>
      </c>
      <c r="J157" s="111">
        <f t="shared" si="27"/>
        <v>0</v>
      </c>
      <c r="K157" s="111">
        <f t="shared" si="28"/>
        <v>0</v>
      </c>
      <c r="L157" s="111">
        <f t="shared" si="29"/>
        <v>0</v>
      </c>
      <c r="M157" s="111">
        <f t="shared" si="30"/>
        <v>0</v>
      </c>
      <c r="N157" s="111">
        <f t="shared" si="31"/>
        <v>0</v>
      </c>
      <c r="O157" s="111">
        <f t="shared" si="32"/>
        <v>0</v>
      </c>
      <c r="P157" s="111">
        <f t="shared" si="33"/>
        <v>0</v>
      </c>
      <c r="Q157" s="111">
        <f t="shared" si="34"/>
        <v>0</v>
      </c>
      <c r="R157" s="111">
        <f t="shared" si="35"/>
        <v>0</v>
      </c>
      <c r="S157" s="111">
        <f t="shared" si="25"/>
        <v>0</v>
      </c>
      <c r="T157" s="111">
        <f t="shared" si="36"/>
        <v>0</v>
      </c>
      <c r="U157" s="111">
        <v>5</v>
      </c>
      <c r="V157" s="115"/>
      <c r="W157" s="125"/>
    </row>
    <row r="158" spans="1:23" s="12" customFormat="1" ht="75" customHeight="1" x14ac:dyDescent="0.2">
      <c r="A158" s="106"/>
      <c r="B158" s="128"/>
      <c r="C158" s="107" t="s">
        <v>106</v>
      </c>
      <c r="D158" s="108" t="s">
        <v>155</v>
      </c>
      <c r="E158" s="113"/>
      <c r="F158" s="110" t="s">
        <v>104</v>
      </c>
      <c r="G158" s="110" t="s">
        <v>104</v>
      </c>
      <c r="H158" s="110" t="s">
        <v>104</v>
      </c>
      <c r="I158" s="111">
        <f t="shared" si="26"/>
        <v>0</v>
      </c>
      <c r="J158" s="111">
        <f t="shared" si="27"/>
        <v>0</v>
      </c>
      <c r="K158" s="111">
        <f t="shared" si="28"/>
        <v>0</v>
      </c>
      <c r="L158" s="111">
        <f t="shared" si="29"/>
        <v>0</v>
      </c>
      <c r="M158" s="111">
        <f t="shared" si="30"/>
        <v>0</v>
      </c>
      <c r="N158" s="111">
        <f t="shared" si="31"/>
        <v>0</v>
      </c>
      <c r="O158" s="111">
        <f t="shared" si="32"/>
        <v>0</v>
      </c>
      <c r="P158" s="111">
        <f t="shared" si="33"/>
        <v>0</v>
      </c>
      <c r="Q158" s="111">
        <f t="shared" si="34"/>
        <v>0</v>
      </c>
      <c r="R158" s="111">
        <f t="shared" si="35"/>
        <v>0</v>
      </c>
      <c r="S158" s="111">
        <f t="shared" si="25"/>
        <v>0</v>
      </c>
      <c r="T158" s="111">
        <f t="shared" si="36"/>
        <v>0</v>
      </c>
      <c r="U158" s="111">
        <v>5</v>
      </c>
      <c r="V158" s="115"/>
      <c r="W158" s="125"/>
    </row>
    <row r="159" spans="1:23" s="12" customFormat="1" ht="75" customHeight="1" x14ac:dyDescent="0.2">
      <c r="A159" s="106"/>
      <c r="B159" s="128"/>
      <c r="C159" s="107" t="s">
        <v>106</v>
      </c>
      <c r="D159" s="108" t="s">
        <v>155</v>
      </c>
      <c r="E159" s="113"/>
      <c r="F159" s="110" t="s">
        <v>104</v>
      </c>
      <c r="G159" s="110" t="s">
        <v>104</v>
      </c>
      <c r="H159" s="110" t="s">
        <v>104</v>
      </c>
      <c r="I159" s="111">
        <f t="shared" si="26"/>
        <v>0</v>
      </c>
      <c r="J159" s="111">
        <f t="shared" si="27"/>
        <v>0</v>
      </c>
      <c r="K159" s="111">
        <f t="shared" si="28"/>
        <v>0</v>
      </c>
      <c r="L159" s="111">
        <f t="shared" si="29"/>
        <v>0</v>
      </c>
      <c r="M159" s="111">
        <f t="shared" si="30"/>
        <v>0</v>
      </c>
      <c r="N159" s="111">
        <f t="shared" si="31"/>
        <v>0</v>
      </c>
      <c r="O159" s="111">
        <f t="shared" si="32"/>
        <v>0</v>
      </c>
      <c r="P159" s="111">
        <f t="shared" si="33"/>
        <v>0</v>
      </c>
      <c r="Q159" s="111">
        <f t="shared" si="34"/>
        <v>0</v>
      </c>
      <c r="R159" s="111">
        <f t="shared" si="35"/>
        <v>0</v>
      </c>
      <c r="S159" s="111">
        <f t="shared" si="25"/>
        <v>0</v>
      </c>
      <c r="T159" s="111">
        <f t="shared" si="36"/>
        <v>0</v>
      </c>
      <c r="U159" s="111">
        <v>5</v>
      </c>
      <c r="V159" s="115"/>
      <c r="W159" s="125"/>
    </row>
    <row r="160" spans="1:23" s="12" customFormat="1" ht="75" customHeight="1" x14ac:dyDescent="0.2">
      <c r="A160" s="106"/>
      <c r="B160" s="128"/>
      <c r="C160" s="107" t="s">
        <v>106</v>
      </c>
      <c r="D160" s="108" t="s">
        <v>155</v>
      </c>
      <c r="E160" s="113"/>
      <c r="F160" s="110" t="s">
        <v>104</v>
      </c>
      <c r="G160" s="110" t="s">
        <v>104</v>
      </c>
      <c r="H160" s="110" t="s">
        <v>104</v>
      </c>
      <c r="I160" s="111">
        <f t="shared" si="26"/>
        <v>0</v>
      </c>
      <c r="J160" s="111">
        <f t="shared" si="27"/>
        <v>0</v>
      </c>
      <c r="K160" s="111">
        <f t="shared" si="28"/>
        <v>0</v>
      </c>
      <c r="L160" s="111">
        <f t="shared" si="29"/>
        <v>0</v>
      </c>
      <c r="M160" s="111">
        <f t="shared" si="30"/>
        <v>0</v>
      </c>
      <c r="N160" s="111">
        <f t="shared" si="31"/>
        <v>0</v>
      </c>
      <c r="O160" s="111">
        <f t="shared" si="32"/>
        <v>0</v>
      </c>
      <c r="P160" s="111">
        <f t="shared" si="33"/>
        <v>0</v>
      </c>
      <c r="Q160" s="111">
        <f t="shared" si="34"/>
        <v>0</v>
      </c>
      <c r="R160" s="111">
        <f t="shared" si="35"/>
        <v>0</v>
      </c>
      <c r="S160" s="111">
        <f t="shared" si="25"/>
        <v>0</v>
      </c>
      <c r="T160" s="111">
        <f t="shared" si="36"/>
        <v>0</v>
      </c>
      <c r="U160" s="111">
        <v>5</v>
      </c>
      <c r="V160" s="115"/>
      <c r="W160" s="125"/>
    </row>
    <row r="161" spans="1:23" s="12" customFormat="1" ht="75" customHeight="1" x14ac:dyDescent="0.2">
      <c r="A161" s="106"/>
      <c r="B161" s="128"/>
      <c r="C161" s="107" t="s">
        <v>106</v>
      </c>
      <c r="D161" s="108" t="s">
        <v>155</v>
      </c>
      <c r="E161" s="113"/>
      <c r="F161" s="110" t="s">
        <v>104</v>
      </c>
      <c r="G161" s="110" t="s">
        <v>104</v>
      </c>
      <c r="H161" s="110" t="s">
        <v>104</v>
      </c>
      <c r="I161" s="111">
        <f t="shared" si="26"/>
        <v>0</v>
      </c>
      <c r="J161" s="111">
        <f t="shared" si="27"/>
        <v>0</v>
      </c>
      <c r="K161" s="111">
        <f t="shared" si="28"/>
        <v>0</v>
      </c>
      <c r="L161" s="111">
        <f t="shared" si="29"/>
        <v>0</v>
      </c>
      <c r="M161" s="111">
        <f t="shared" si="30"/>
        <v>0</v>
      </c>
      <c r="N161" s="111">
        <f t="shared" si="31"/>
        <v>0</v>
      </c>
      <c r="O161" s="111">
        <f t="shared" si="32"/>
        <v>0</v>
      </c>
      <c r="P161" s="111">
        <f t="shared" si="33"/>
        <v>0</v>
      </c>
      <c r="Q161" s="111">
        <f t="shared" si="34"/>
        <v>0</v>
      </c>
      <c r="R161" s="111">
        <f t="shared" si="35"/>
        <v>0</v>
      </c>
      <c r="S161" s="111">
        <f t="shared" si="25"/>
        <v>0</v>
      </c>
      <c r="T161" s="111">
        <f t="shared" si="36"/>
        <v>0</v>
      </c>
      <c r="U161" s="111">
        <v>5</v>
      </c>
      <c r="V161" s="115"/>
      <c r="W161" s="125"/>
    </row>
    <row r="162" spans="1:23" s="12" customFormat="1" ht="75" customHeight="1" x14ac:dyDescent="0.2">
      <c r="A162" s="106"/>
      <c r="B162" s="128"/>
      <c r="C162" s="107" t="s">
        <v>106</v>
      </c>
      <c r="D162" s="108" t="s">
        <v>155</v>
      </c>
      <c r="E162" s="113"/>
      <c r="F162" s="110" t="s">
        <v>104</v>
      </c>
      <c r="G162" s="110" t="s">
        <v>104</v>
      </c>
      <c r="H162" s="110" t="s">
        <v>104</v>
      </c>
      <c r="I162" s="111">
        <f t="shared" si="26"/>
        <v>0</v>
      </c>
      <c r="J162" s="111">
        <f t="shared" si="27"/>
        <v>0</v>
      </c>
      <c r="K162" s="111">
        <f t="shared" si="28"/>
        <v>0</v>
      </c>
      <c r="L162" s="111">
        <f t="shared" si="29"/>
        <v>0</v>
      </c>
      <c r="M162" s="111">
        <f t="shared" si="30"/>
        <v>0</v>
      </c>
      <c r="N162" s="111">
        <f t="shared" si="31"/>
        <v>0</v>
      </c>
      <c r="O162" s="111">
        <f t="shared" si="32"/>
        <v>0</v>
      </c>
      <c r="P162" s="111">
        <f t="shared" si="33"/>
        <v>0</v>
      </c>
      <c r="Q162" s="111">
        <f t="shared" si="34"/>
        <v>0</v>
      </c>
      <c r="R162" s="111">
        <f t="shared" si="35"/>
        <v>0</v>
      </c>
      <c r="S162" s="111">
        <f t="shared" si="25"/>
        <v>0</v>
      </c>
      <c r="T162" s="111">
        <f t="shared" si="36"/>
        <v>0</v>
      </c>
      <c r="U162" s="111">
        <v>5</v>
      </c>
      <c r="V162" s="115"/>
      <c r="W162" s="125"/>
    </row>
    <row r="163" spans="1:23" s="12" customFormat="1" ht="75" customHeight="1" x14ac:dyDescent="0.2">
      <c r="A163" s="106"/>
      <c r="B163" s="128"/>
      <c r="C163" s="107" t="s">
        <v>106</v>
      </c>
      <c r="D163" s="108" t="s">
        <v>155</v>
      </c>
      <c r="E163" s="113"/>
      <c r="F163" s="110" t="s">
        <v>104</v>
      </c>
      <c r="G163" s="110" t="s">
        <v>104</v>
      </c>
      <c r="H163" s="110" t="s">
        <v>104</v>
      </c>
      <c r="I163" s="111">
        <f t="shared" si="26"/>
        <v>0</v>
      </c>
      <c r="J163" s="111">
        <f t="shared" si="27"/>
        <v>0</v>
      </c>
      <c r="K163" s="111">
        <f t="shared" si="28"/>
        <v>0</v>
      </c>
      <c r="L163" s="111">
        <f t="shared" si="29"/>
        <v>0</v>
      </c>
      <c r="M163" s="111">
        <f t="shared" si="30"/>
        <v>0</v>
      </c>
      <c r="N163" s="111">
        <f t="shared" si="31"/>
        <v>0</v>
      </c>
      <c r="O163" s="111">
        <f t="shared" si="32"/>
        <v>0</v>
      </c>
      <c r="P163" s="111">
        <f t="shared" si="33"/>
        <v>0</v>
      </c>
      <c r="Q163" s="111">
        <f t="shared" si="34"/>
        <v>0</v>
      </c>
      <c r="R163" s="111">
        <f t="shared" si="35"/>
        <v>0</v>
      </c>
      <c r="S163" s="111">
        <f t="shared" si="25"/>
        <v>0</v>
      </c>
      <c r="T163" s="111">
        <f t="shared" si="36"/>
        <v>0</v>
      </c>
      <c r="U163" s="111">
        <v>5</v>
      </c>
      <c r="V163" s="115"/>
      <c r="W163" s="125"/>
    </row>
    <row r="164" spans="1:23" s="12" customFormat="1" ht="75" customHeight="1" x14ac:dyDescent="0.2">
      <c r="A164" s="106"/>
      <c r="B164" s="128"/>
      <c r="C164" s="107" t="s">
        <v>106</v>
      </c>
      <c r="D164" s="108" t="s">
        <v>155</v>
      </c>
      <c r="E164" s="113"/>
      <c r="F164" s="110" t="s">
        <v>104</v>
      </c>
      <c r="G164" s="110" t="s">
        <v>104</v>
      </c>
      <c r="H164" s="110" t="s">
        <v>104</v>
      </c>
      <c r="I164" s="111">
        <f t="shared" si="26"/>
        <v>0</v>
      </c>
      <c r="J164" s="111">
        <f t="shared" si="27"/>
        <v>0</v>
      </c>
      <c r="K164" s="111">
        <f t="shared" si="28"/>
        <v>0</v>
      </c>
      <c r="L164" s="111">
        <f t="shared" si="29"/>
        <v>0</v>
      </c>
      <c r="M164" s="111">
        <f t="shared" si="30"/>
        <v>0</v>
      </c>
      <c r="N164" s="111">
        <f t="shared" si="31"/>
        <v>0</v>
      </c>
      <c r="O164" s="111">
        <f t="shared" si="32"/>
        <v>0</v>
      </c>
      <c r="P164" s="111">
        <f t="shared" si="33"/>
        <v>0</v>
      </c>
      <c r="Q164" s="111">
        <f t="shared" si="34"/>
        <v>0</v>
      </c>
      <c r="R164" s="111">
        <f t="shared" si="35"/>
        <v>0</v>
      </c>
      <c r="S164" s="111">
        <f t="shared" si="25"/>
        <v>0</v>
      </c>
      <c r="T164" s="111">
        <f t="shared" si="36"/>
        <v>0</v>
      </c>
      <c r="U164" s="111">
        <v>5</v>
      </c>
      <c r="V164" s="115"/>
      <c r="W164" s="125"/>
    </row>
    <row r="165" spans="1:23" s="12" customFormat="1" ht="75" customHeight="1" x14ac:dyDescent="0.2">
      <c r="A165" s="106"/>
      <c r="B165" s="128"/>
      <c r="C165" s="107" t="s">
        <v>106</v>
      </c>
      <c r="D165" s="108" t="s">
        <v>155</v>
      </c>
      <c r="E165" s="113"/>
      <c r="F165" s="110" t="s">
        <v>104</v>
      </c>
      <c r="G165" s="110" t="s">
        <v>104</v>
      </c>
      <c r="H165" s="110" t="s">
        <v>104</v>
      </c>
      <c r="I165" s="111">
        <f t="shared" si="26"/>
        <v>0</v>
      </c>
      <c r="J165" s="111">
        <f t="shared" si="27"/>
        <v>0</v>
      </c>
      <c r="K165" s="111">
        <f t="shared" si="28"/>
        <v>0</v>
      </c>
      <c r="L165" s="111">
        <f t="shared" si="29"/>
        <v>0</v>
      </c>
      <c r="M165" s="111">
        <f t="shared" si="30"/>
        <v>0</v>
      </c>
      <c r="N165" s="111">
        <f t="shared" si="31"/>
        <v>0</v>
      </c>
      <c r="O165" s="111">
        <f t="shared" si="32"/>
        <v>0</v>
      </c>
      <c r="P165" s="111">
        <f t="shared" si="33"/>
        <v>0</v>
      </c>
      <c r="Q165" s="111">
        <f t="shared" si="34"/>
        <v>0</v>
      </c>
      <c r="R165" s="111">
        <f t="shared" si="35"/>
        <v>0</v>
      </c>
      <c r="S165" s="111">
        <f t="shared" si="25"/>
        <v>0</v>
      </c>
      <c r="T165" s="111">
        <f t="shared" si="36"/>
        <v>0</v>
      </c>
      <c r="U165" s="111">
        <v>5</v>
      </c>
      <c r="V165" s="115"/>
      <c r="W165" s="125"/>
    </row>
    <row r="166" spans="1:23" s="12" customFormat="1" ht="75" customHeight="1" x14ac:dyDescent="0.2">
      <c r="A166" s="106"/>
      <c r="B166" s="128"/>
      <c r="C166" s="107" t="s">
        <v>106</v>
      </c>
      <c r="D166" s="108" t="s">
        <v>155</v>
      </c>
      <c r="E166" s="113"/>
      <c r="F166" s="110" t="s">
        <v>104</v>
      </c>
      <c r="G166" s="110" t="s">
        <v>104</v>
      </c>
      <c r="H166" s="110" t="s">
        <v>104</v>
      </c>
      <c r="I166" s="111">
        <f t="shared" si="26"/>
        <v>0</v>
      </c>
      <c r="J166" s="111">
        <f t="shared" si="27"/>
        <v>0</v>
      </c>
      <c r="K166" s="111">
        <f t="shared" si="28"/>
        <v>0</v>
      </c>
      <c r="L166" s="111">
        <f t="shared" si="29"/>
        <v>0</v>
      </c>
      <c r="M166" s="111">
        <f t="shared" si="30"/>
        <v>0</v>
      </c>
      <c r="N166" s="111">
        <f t="shared" si="31"/>
        <v>0</v>
      </c>
      <c r="O166" s="111">
        <f t="shared" si="32"/>
        <v>0</v>
      </c>
      <c r="P166" s="111">
        <f t="shared" si="33"/>
        <v>0</v>
      </c>
      <c r="Q166" s="111">
        <f t="shared" si="34"/>
        <v>0</v>
      </c>
      <c r="R166" s="111">
        <f t="shared" si="35"/>
        <v>0</v>
      </c>
      <c r="S166" s="111">
        <f t="shared" si="25"/>
        <v>0</v>
      </c>
      <c r="T166" s="111">
        <f t="shared" si="36"/>
        <v>0</v>
      </c>
      <c r="U166" s="111">
        <v>5</v>
      </c>
      <c r="V166" s="115"/>
      <c r="W166" s="125"/>
    </row>
    <row r="167" spans="1:23" s="12" customFormat="1" ht="75" customHeight="1" x14ac:dyDescent="0.2">
      <c r="A167" s="106"/>
      <c r="B167" s="128"/>
      <c r="C167" s="107" t="s">
        <v>106</v>
      </c>
      <c r="D167" s="108" t="s">
        <v>155</v>
      </c>
      <c r="E167" s="113"/>
      <c r="F167" s="110" t="s">
        <v>104</v>
      </c>
      <c r="G167" s="110" t="s">
        <v>104</v>
      </c>
      <c r="H167" s="110" t="s">
        <v>104</v>
      </c>
      <c r="I167" s="111">
        <f t="shared" si="26"/>
        <v>0</v>
      </c>
      <c r="J167" s="111">
        <f t="shared" si="27"/>
        <v>0</v>
      </c>
      <c r="K167" s="111">
        <f t="shared" si="28"/>
        <v>0</v>
      </c>
      <c r="L167" s="111">
        <f t="shared" si="29"/>
        <v>0</v>
      </c>
      <c r="M167" s="111">
        <f t="shared" si="30"/>
        <v>0</v>
      </c>
      <c r="N167" s="111">
        <f t="shared" si="31"/>
        <v>0</v>
      </c>
      <c r="O167" s="111">
        <f t="shared" si="32"/>
        <v>0</v>
      </c>
      <c r="P167" s="111">
        <f t="shared" si="33"/>
        <v>0</v>
      </c>
      <c r="Q167" s="111">
        <f t="shared" si="34"/>
        <v>0</v>
      </c>
      <c r="R167" s="111">
        <f t="shared" si="35"/>
        <v>0</v>
      </c>
      <c r="S167" s="111">
        <f t="shared" si="25"/>
        <v>0</v>
      </c>
      <c r="T167" s="111">
        <f t="shared" si="36"/>
        <v>0</v>
      </c>
      <c r="U167" s="111">
        <v>5</v>
      </c>
      <c r="V167" s="115"/>
      <c r="W167" s="125"/>
    </row>
    <row r="168" spans="1:23" s="12" customFormat="1" ht="75" customHeight="1" x14ac:dyDescent="0.2">
      <c r="A168" s="106"/>
      <c r="B168" s="128"/>
      <c r="C168" s="107" t="s">
        <v>106</v>
      </c>
      <c r="D168" s="108" t="s">
        <v>155</v>
      </c>
      <c r="E168" s="113"/>
      <c r="F168" s="110" t="s">
        <v>104</v>
      </c>
      <c r="G168" s="110" t="s">
        <v>104</v>
      </c>
      <c r="H168" s="110" t="s">
        <v>104</v>
      </c>
      <c r="I168" s="111">
        <f t="shared" si="26"/>
        <v>0</v>
      </c>
      <c r="J168" s="111">
        <f t="shared" si="27"/>
        <v>0</v>
      </c>
      <c r="K168" s="111">
        <f t="shared" si="28"/>
        <v>0</v>
      </c>
      <c r="L168" s="111">
        <f t="shared" si="29"/>
        <v>0</v>
      </c>
      <c r="M168" s="111">
        <f t="shared" si="30"/>
        <v>0</v>
      </c>
      <c r="N168" s="111">
        <f t="shared" si="31"/>
        <v>0</v>
      </c>
      <c r="O168" s="111">
        <f t="shared" si="32"/>
        <v>0</v>
      </c>
      <c r="P168" s="111">
        <f t="shared" si="33"/>
        <v>0</v>
      </c>
      <c r="Q168" s="111">
        <f t="shared" si="34"/>
        <v>0</v>
      </c>
      <c r="R168" s="111">
        <f t="shared" si="35"/>
        <v>0</v>
      </c>
      <c r="S168" s="111">
        <f t="shared" si="25"/>
        <v>0</v>
      </c>
      <c r="T168" s="111">
        <f t="shared" si="36"/>
        <v>0</v>
      </c>
      <c r="U168" s="111">
        <v>5</v>
      </c>
      <c r="V168" s="115"/>
      <c r="W168" s="125"/>
    </row>
    <row r="169" spans="1:23" s="12" customFormat="1" ht="75" customHeight="1" x14ac:dyDescent="0.2">
      <c r="A169" s="106"/>
      <c r="B169" s="128"/>
      <c r="C169" s="107" t="s">
        <v>106</v>
      </c>
      <c r="D169" s="108" t="s">
        <v>155</v>
      </c>
      <c r="E169" s="113"/>
      <c r="F169" s="110" t="s">
        <v>104</v>
      </c>
      <c r="G169" s="110" t="s">
        <v>104</v>
      </c>
      <c r="H169" s="110" t="s">
        <v>104</v>
      </c>
      <c r="I169" s="111">
        <f t="shared" si="26"/>
        <v>0</v>
      </c>
      <c r="J169" s="111">
        <f t="shared" si="27"/>
        <v>0</v>
      </c>
      <c r="K169" s="111">
        <f t="shared" si="28"/>
        <v>0</v>
      </c>
      <c r="L169" s="111">
        <f t="shared" si="29"/>
        <v>0</v>
      </c>
      <c r="M169" s="111">
        <f t="shared" si="30"/>
        <v>0</v>
      </c>
      <c r="N169" s="111">
        <f t="shared" si="31"/>
        <v>0</v>
      </c>
      <c r="O169" s="111">
        <f t="shared" si="32"/>
        <v>0</v>
      </c>
      <c r="P169" s="111">
        <f t="shared" si="33"/>
        <v>0</v>
      </c>
      <c r="Q169" s="111">
        <f t="shared" si="34"/>
        <v>0</v>
      </c>
      <c r="R169" s="111">
        <f t="shared" si="35"/>
        <v>0</v>
      </c>
      <c r="S169" s="111">
        <f t="shared" si="25"/>
        <v>0</v>
      </c>
      <c r="T169" s="111">
        <f t="shared" si="36"/>
        <v>0</v>
      </c>
      <c r="U169" s="111">
        <v>5</v>
      </c>
      <c r="V169" s="115"/>
      <c r="W169" s="125"/>
    </row>
    <row r="170" spans="1:23" s="12" customFormat="1" ht="75" customHeight="1" x14ac:dyDescent="0.2">
      <c r="A170" s="106"/>
      <c r="B170" s="128"/>
      <c r="C170" s="107" t="s">
        <v>106</v>
      </c>
      <c r="D170" s="108" t="s">
        <v>155</v>
      </c>
      <c r="E170" s="113"/>
      <c r="F170" s="110" t="s">
        <v>104</v>
      </c>
      <c r="G170" s="110" t="s">
        <v>104</v>
      </c>
      <c r="H170" s="110" t="s">
        <v>104</v>
      </c>
      <c r="I170" s="111">
        <f t="shared" si="26"/>
        <v>0</v>
      </c>
      <c r="J170" s="111">
        <f t="shared" si="27"/>
        <v>0</v>
      </c>
      <c r="K170" s="111">
        <f t="shared" si="28"/>
        <v>0</v>
      </c>
      <c r="L170" s="111">
        <f t="shared" si="29"/>
        <v>0</v>
      </c>
      <c r="M170" s="111">
        <f t="shared" si="30"/>
        <v>0</v>
      </c>
      <c r="N170" s="111">
        <f t="shared" si="31"/>
        <v>0</v>
      </c>
      <c r="O170" s="111">
        <f t="shared" si="32"/>
        <v>0</v>
      </c>
      <c r="P170" s="111">
        <f t="shared" si="33"/>
        <v>0</v>
      </c>
      <c r="Q170" s="111">
        <f t="shared" si="34"/>
        <v>0</v>
      </c>
      <c r="R170" s="111">
        <f t="shared" si="35"/>
        <v>0</v>
      </c>
      <c r="S170" s="111">
        <f t="shared" si="25"/>
        <v>0</v>
      </c>
      <c r="T170" s="111">
        <f t="shared" si="36"/>
        <v>0</v>
      </c>
      <c r="U170" s="111">
        <v>5</v>
      </c>
      <c r="V170" s="115"/>
      <c r="W170" s="125"/>
    </row>
    <row r="171" spans="1:23" s="12" customFormat="1" ht="75" customHeight="1" x14ac:dyDescent="0.2">
      <c r="A171" s="106"/>
      <c r="B171" s="128"/>
      <c r="C171" s="107" t="s">
        <v>106</v>
      </c>
      <c r="D171" s="108" t="s">
        <v>155</v>
      </c>
      <c r="E171" s="113"/>
      <c r="F171" s="110" t="s">
        <v>104</v>
      </c>
      <c r="G171" s="110" t="s">
        <v>104</v>
      </c>
      <c r="H171" s="110" t="s">
        <v>104</v>
      </c>
      <c r="I171" s="111">
        <f t="shared" si="26"/>
        <v>0</v>
      </c>
      <c r="J171" s="111">
        <f t="shared" si="27"/>
        <v>0</v>
      </c>
      <c r="K171" s="111">
        <f t="shared" si="28"/>
        <v>0</v>
      </c>
      <c r="L171" s="111">
        <f t="shared" si="29"/>
        <v>0</v>
      </c>
      <c r="M171" s="111">
        <f t="shared" si="30"/>
        <v>0</v>
      </c>
      <c r="N171" s="111">
        <f t="shared" si="31"/>
        <v>0</v>
      </c>
      <c r="O171" s="111">
        <f t="shared" si="32"/>
        <v>0</v>
      </c>
      <c r="P171" s="111">
        <f t="shared" si="33"/>
        <v>0</v>
      </c>
      <c r="Q171" s="111">
        <f t="shared" si="34"/>
        <v>0</v>
      </c>
      <c r="R171" s="111">
        <f t="shared" si="35"/>
        <v>0</v>
      </c>
      <c r="S171" s="111">
        <f t="shared" si="25"/>
        <v>0</v>
      </c>
      <c r="T171" s="111">
        <f t="shared" si="36"/>
        <v>0</v>
      </c>
      <c r="U171" s="111">
        <v>5</v>
      </c>
      <c r="V171" s="115"/>
      <c r="W171" s="125"/>
    </row>
    <row r="172" spans="1:23" s="12" customFormat="1" ht="75" customHeight="1" x14ac:dyDescent="0.2">
      <c r="A172" s="106"/>
      <c r="B172" s="128"/>
      <c r="C172" s="107" t="s">
        <v>106</v>
      </c>
      <c r="D172" s="108" t="s">
        <v>155</v>
      </c>
      <c r="E172" s="113"/>
      <c r="F172" s="110" t="s">
        <v>104</v>
      </c>
      <c r="G172" s="110" t="s">
        <v>104</v>
      </c>
      <c r="H172" s="110" t="s">
        <v>104</v>
      </c>
      <c r="I172" s="111">
        <f t="shared" si="26"/>
        <v>0</v>
      </c>
      <c r="J172" s="111">
        <f t="shared" si="27"/>
        <v>0</v>
      </c>
      <c r="K172" s="111">
        <f t="shared" si="28"/>
        <v>0</v>
      </c>
      <c r="L172" s="111">
        <f t="shared" si="29"/>
        <v>0</v>
      </c>
      <c r="M172" s="111">
        <f t="shared" si="30"/>
        <v>0</v>
      </c>
      <c r="N172" s="111">
        <f t="shared" si="31"/>
        <v>0</v>
      </c>
      <c r="O172" s="111">
        <f t="shared" si="32"/>
        <v>0</v>
      </c>
      <c r="P172" s="111">
        <f t="shared" si="33"/>
        <v>0</v>
      </c>
      <c r="Q172" s="111">
        <f t="shared" si="34"/>
        <v>0</v>
      </c>
      <c r="R172" s="111">
        <f t="shared" si="35"/>
        <v>0</v>
      </c>
      <c r="S172" s="111">
        <f t="shared" si="25"/>
        <v>0</v>
      </c>
      <c r="T172" s="111">
        <f t="shared" si="36"/>
        <v>0</v>
      </c>
      <c r="U172" s="111">
        <v>5</v>
      </c>
      <c r="V172" s="115"/>
      <c r="W172" s="125"/>
    </row>
    <row r="173" spans="1:23" s="12" customFormat="1" ht="75" customHeight="1" x14ac:dyDescent="0.2">
      <c r="A173" s="106"/>
      <c r="B173" s="128"/>
      <c r="C173" s="107" t="s">
        <v>106</v>
      </c>
      <c r="D173" s="108" t="s">
        <v>155</v>
      </c>
      <c r="E173" s="113"/>
      <c r="F173" s="110" t="s">
        <v>104</v>
      </c>
      <c r="G173" s="110" t="s">
        <v>104</v>
      </c>
      <c r="H173" s="110" t="s">
        <v>104</v>
      </c>
      <c r="I173" s="111">
        <f t="shared" si="26"/>
        <v>0</v>
      </c>
      <c r="J173" s="111">
        <f t="shared" si="27"/>
        <v>0</v>
      </c>
      <c r="K173" s="111">
        <f t="shared" si="28"/>
        <v>0</v>
      </c>
      <c r="L173" s="111">
        <f t="shared" si="29"/>
        <v>0</v>
      </c>
      <c r="M173" s="111">
        <f t="shared" si="30"/>
        <v>0</v>
      </c>
      <c r="N173" s="111">
        <f t="shared" si="31"/>
        <v>0</v>
      </c>
      <c r="O173" s="111">
        <f t="shared" si="32"/>
        <v>0</v>
      </c>
      <c r="P173" s="111">
        <f t="shared" si="33"/>
        <v>0</v>
      </c>
      <c r="Q173" s="111">
        <f t="shared" si="34"/>
        <v>0</v>
      </c>
      <c r="R173" s="111">
        <f t="shared" si="35"/>
        <v>0</v>
      </c>
      <c r="S173" s="111">
        <f t="shared" si="25"/>
        <v>0</v>
      </c>
      <c r="T173" s="111">
        <f t="shared" si="36"/>
        <v>0</v>
      </c>
      <c r="U173" s="111">
        <v>5</v>
      </c>
      <c r="V173" s="115"/>
      <c r="W173" s="125"/>
    </row>
    <row r="174" spans="1:23" s="12" customFormat="1" ht="75" customHeight="1" x14ac:dyDescent="0.2">
      <c r="A174" s="106"/>
      <c r="B174" s="128"/>
      <c r="C174" s="107" t="s">
        <v>106</v>
      </c>
      <c r="D174" s="108" t="s">
        <v>155</v>
      </c>
      <c r="E174" s="113"/>
      <c r="F174" s="110" t="s">
        <v>104</v>
      </c>
      <c r="G174" s="110" t="s">
        <v>104</v>
      </c>
      <c r="H174" s="110" t="s">
        <v>104</v>
      </c>
      <c r="I174" s="111">
        <f t="shared" si="26"/>
        <v>0</v>
      </c>
      <c r="J174" s="111">
        <f t="shared" si="27"/>
        <v>0</v>
      </c>
      <c r="K174" s="111">
        <f t="shared" si="28"/>
        <v>0</v>
      </c>
      <c r="L174" s="111">
        <f t="shared" si="29"/>
        <v>0</v>
      </c>
      <c r="M174" s="111">
        <f t="shared" si="30"/>
        <v>0</v>
      </c>
      <c r="N174" s="111">
        <f t="shared" si="31"/>
        <v>0</v>
      </c>
      <c r="O174" s="111">
        <f t="shared" si="32"/>
        <v>0</v>
      </c>
      <c r="P174" s="111">
        <f t="shared" si="33"/>
        <v>0</v>
      </c>
      <c r="Q174" s="111">
        <f t="shared" si="34"/>
        <v>0</v>
      </c>
      <c r="R174" s="111">
        <f t="shared" si="35"/>
        <v>0</v>
      </c>
      <c r="S174" s="111">
        <f t="shared" si="25"/>
        <v>0</v>
      </c>
      <c r="T174" s="111">
        <f t="shared" si="36"/>
        <v>0</v>
      </c>
      <c r="U174" s="111">
        <v>5</v>
      </c>
      <c r="V174" s="115"/>
      <c r="W174" s="125"/>
    </row>
    <row r="175" spans="1:23" s="12" customFormat="1" ht="75" customHeight="1" x14ac:dyDescent="0.2">
      <c r="A175" s="106"/>
      <c r="B175" s="128"/>
      <c r="C175" s="107" t="s">
        <v>106</v>
      </c>
      <c r="D175" s="108" t="s">
        <v>155</v>
      </c>
      <c r="E175" s="113"/>
      <c r="F175" s="110" t="s">
        <v>104</v>
      </c>
      <c r="G175" s="110" t="s">
        <v>104</v>
      </c>
      <c r="H175" s="110" t="s">
        <v>104</v>
      </c>
      <c r="I175" s="111">
        <f t="shared" si="26"/>
        <v>0</v>
      </c>
      <c r="J175" s="111">
        <f t="shared" si="27"/>
        <v>0</v>
      </c>
      <c r="K175" s="111">
        <f t="shared" si="28"/>
        <v>0</v>
      </c>
      <c r="L175" s="111">
        <f t="shared" si="29"/>
        <v>0</v>
      </c>
      <c r="M175" s="111">
        <f t="shared" si="30"/>
        <v>0</v>
      </c>
      <c r="N175" s="111">
        <f t="shared" si="31"/>
        <v>0</v>
      </c>
      <c r="O175" s="111">
        <f t="shared" si="32"/>
        <v>0</v>
      </c>
      <c r="P175" s="111">
        <f t="shared" si="33"/>
        <v>0</v>
      </c>
      <c r="Q175" s="111">
        <f t="shared" si="34"/>
        <v>0</v>
      </c>
      <c r="R175" s="111">
        <f t="shared" si="35"/>
        <v>0</v>
      </c>
      <c r="S175" s="111">
        <f t="shared" si="25"/>
        <v>0</v>
      </c>
      <c r="T175" s="111">
        <f t="shared" si="36"/>
        <v>0</v>
      </c>
      <c r="U175" s="111">
        <v>5</v>
      </c>
      <c r="V175" s="115"/>
      <c r="W175" s="125"/>
    </row>
    <row r="176" spans="1:23" s="12" customFormat="1" ht="75" customHeight="1" x14ac:dyDescent="0.2">
      <c r="A176" s="106"/>
      <c r="B176" s="128"/>
      <c r="C176" s="107" t="s">
        <v>106</v>
      </c>
      <c r="D176" s="108" t="s">
        <v>155</v>
      </c>
      <c r="E176" s="113"/>
      <c r="F176" s="110" t="s">
        <v>104</v>
      </c>
      <c r="G176" s="110" t="s">
        <v>104</v>
      </c>
      <c r="H176" s="110" t="s">
        <v>104</v>
      </c>
      <c r="I176" s="111">
        <f t="shared" si="26"/>
        <v>0</v>
      </c>
      <c r="J176" s="111">
        <f t="shared" si="27"/>
        <v>0</v>
      </c>
      <c r="K176" s="111">
        <f t="shared" si="28"/>
        <v>0</v>
      </c>
      <c r="L176" s="111">
        <f t="shared" si="29"/>
        <v>0</v>
      </c>
      <c r="M176" s="111">
        <f t="shared" si="30"/>
        <v>0</v>
      </c>
      <c r="N176" s="111">
        <f t="shared" si="31"/>
        <v>0</v>
      </c>
      <c r="O176" s="111">
        <f t="shared" si="32"/>
        <v>0</v>
      </c>
      <c r="P176" s="111">
        <f t="shared" si="33"/>
        <v>0</v>
      </c>
      <c r="Q176" s="111">
        <f t="shared" si="34"/>
        <v>0</v>
      </c>
      <c r="R176" s="111">
        <f t="shared" si="35"/>
        <v>0</v>
      </c>
      <c r="S176" s="111">
        <f t="shared" si="25"/>
        <v>0</v>
      </c>
      <c r="T176" s="111">
        <f t="shared" si="36"/>
        <v>0</v>
      </c>
      <c r="U176" s="111">
        <v>5</v>
      </c>
      <c r="V176" s="115"/>
      <c r="W176" s="125"/>
    </row>
    <row r="177" spans="1:23" s="12" customFormat="1" ht="75" customHeight="1" x14ac:dyDescent="0.2">
      <c r="A177" s="106"/>
      <c r="B177" s="128"/>
      <c r="C177" s="107" t="s">
        <v>106</v>
      </c>
      <c r="D177" s="108" t="s">
        <v>155</v>
      </c>
      <c r="E177" s="113"/>
      <c r="F177" s="110" t="s">
        <v>104</v>
      </c>
      <c r="G177" s="110" t="s">
        <v>104</v>
      </c>
      <c r="H177" s="110" t="s">
        <v>104</v>
      </c>
      <c r="I177" s="111">
        <f t="shared" si="26"/>
        <v>0</v>
      </c>
      <c r="J177" s="111">
        <f t="shared" si="27"/>
        <v>0</v>
      </c>
      <c r="K177" s="111">
        <f t="shared" si="28"/>
        <v>0</v>
      </c>
      <c r="L177" s="111">
        <f t="shared" si="29"/>
        <v>0</v>
      </c>
      <c r="M177" s="111">
        <f t="shared" si="30"/>
        <v>0</v>
      </c>
      <c r="N177" s="111">
        <f t="shared" si="31"/>
        <v>0</v>
      </c>
      <c r="O177" s="111">
        <f t="shared" si="32"/>
        <v>0</v>
      </c>
      <c r="P177" s="111">
        <f t="shared" si="33"/>
        <v>0</v>
      </c>
      <c r="Q177" s="111">
        <f t="shared" si="34"/>
        <v>0</v>
      </c>
      <c r="R177" s="111">
        <f t="shared" si="35"/>
        <v>0</v>
      </c>
      <c r="S177" s="111">
        <f t="shared" si="25"/>
        <v>0</v>
      </c>
      <c r="T177" s="111">
        <f t="shared" si="36"/>
        <v>0</v>
      </c>
      <c r="U177" s="111">
        <v>5</v>
      </c>
      <c r="V177" s="115"/>
      <c r="W177" s="125"/>
    </row>
    <row r="178" spans="1:23" s="12" customFormat="1" ht="75" customHeight="1" x14ac:dyDescent="0.2">
      <c r="A178" s="106"/>
      <c r="B178" s="128"/>
      <c r="C178" s="107" t="s">
        <v>106</v>
      </c>
      <c r="D178" s="108" t="s">
        <v>155</v>
      </c>
      <c r="E178" s="113"/>
      <c r="F178" s="110" t="s">
        <v>104</v>
      </c>
      <c r="G178" s="110" t="s">
        <v>104</v>
      </c>
      <c r="H178" s="110" t="s">
        <v>104</v>
      </c>
      <c r="I178" s="111">
        <f t="shared" si="26"/>
        <v>0</v>
      </c>
      <c r="J178" s="111">
        <f t="shared" si="27"/>
        <v>0</v>
      </c>
      <c r="K178" s="111">
        <f t="shared" si="28"/>
        <v>0</v>
      </c>
      <c r="L178" s="111">
        <f t="shared" si="29"/>
        <v>0</v>
      </c>
      <c r="M178" s="111">
        <f t="shared" si="30"/>
        <v>0</v>
      </c>
      <c r="N178" s="111">
        <f t="shared" si="31"/>
        <v>0</v>
      </c>
      <c r="O178" s="111">
        <f t="shared" si="32"/>
        <v>0</v>
      </c>
      <c r="P178" s="111">
        <f t="shared" si="33"/>
        <v>0</v>
      </c>
      <c r="Q178" s="111">
        <f t="shared" si="34"/>
        <v>0</v>
      </c>
      <c r="R178" s="111">
        <f t="shared" si="35"/>
        <v>0</v>
      </c>
      <c r="S178" s="111">
        <f t="shared" si="25"/>
        <v>0</v>
      </c>
      <c r="T178" s="111">
        <f t="shared" si="36"/>
        <v>0</v>
      </c>
      <c r="U178" s="111">
        <v>5</v>
      </c>
      <c r="V178" s="115"/>
      <c r="W178" s="125"/>
    </row>
    <row r="179" spans="1:23" s="12" customFormat="1" ht="75" customHeight="1" x14ac:dyDescent="0.2">
      <c r="A179" s="106"/>
      <c r="B179" s="128"/>
      <c r="C179" s="107" t="s">
        <v>106</v>
      </c>
      <c r="D179" s="108" t="s">
        <v>155</v>
      </c>
      <c r="E179" s="113"/>
      <c r="F179" s="110" t="s">
        <v>104</v>
      </c>
      <c r="G179" s="110" t="s">
        <v>104</v>
      </c>
      <c r="H179" s="110" t="s">
        <v>104</v>
      </c>
      <c r="I179" s="111">
        <f t="shared" si="26"/>
        <v>0</v>
      </c>
      <c r="J179" s="111">
        <f t="shared" si="27"/>
        <v>0</v>
      </c>
      <c r="K179" s="111">
        <f t="shared" si="28"/>
        <v>0</v>
      </c>
      <c r="L179" s="111">
        <f t="shared" si="29"/>
        <v>0</v>
      </c>
      <c r="M179" s="111">
        <f t="shared" si="30"/>
        <v>0</v>
      </c>
      <c r="N179" s="111">
        <f t="shared" si="31"/>
        <v>0</v>
      </c>
      <c r="O179" s="111">
        <f t="shared" si="32"/>
        <v>0</v>
      </c>
      <c r="P179" s="111">
        <f t="shared" si="33"/>
        <v>0</v>
      </c>
      <c r="Q179" s="111">
        <f t="shared" si="34"/>
        <v>0</v>
      </c>
      <c r="R179" s="111">
        <f t="shared" si="35"/>
        <v>0</v>
      </c>
      <c r="S179" s="111">
        <f t="shared" si="25"/>
        <v>0</v>
      </c>
      <c r="T179" s="111">
        <f t="shared" si="36"/>
        <v>0</v>
      </c>
      <c r="U179" s="111">
        <v>5</v>
      </c>
      <c r="V179" s="115"/>
      <c r="W179" s="125"/>
    </row>
    <row r="180" spans="1:23" s="12" customFormat="1" ht="75" customHeight="1" x14ac:dyDescent="0.2">
      <c r="A180" s="106"/>
      <c r="B180" s="128"/>
      <c r="C180" s="107" t="s">
        <v>106</v>
      </c>
      <c r="D180" s="108" t="s">
        <v>155</v>
      </c>
      <c r="E180" s="113"/>
      <c r="F180" s="110" t="s">
        <v>104</v>
      </c>
      <c r="G180" s="110" t="s">
        <v>104</v>
      </c>
      <c r="H180" s="110" t="s">
        <v>104</v>
      </c>
      <c r="I180" s="111">
        <f t="shared" si="26"/>
        <v>0</v>
      </c>
      <c r="J180" s="111">
        <f t="shared" si="27"/>
        <v>0</v>
      </c>
      <c r="K180" s="111">
        <f t="shared" si="28"/>
        <v>0</v>
      </c>
      <c r="L180" s="111">
        <f t="shared" si="29"/>
        <v>0</v>
      </c>
      <c r="M180" s="111">
        <f t="shared" si="30"/>
        <v>0</v>
      </c>
      <c r="N180" s="111">
        <f t="shared" si="31"/>
        <v>0</v>
      </c>
      <c r="O180" s="111">
        <f t="shared" si="32"/>
        <v>0</v>
      </c>
      <c r="P180" s="111">
        <f t="shared" si="33"/>
        <v>0</v>
      </c>
      <c r="Q180" s="111">
        <f t="shared" si="34"/>
        <v>0</v>
      </c>
      <c r="R180" s="111">
        <f t="shared" si="35"/>
        <v>0</v>
      </c>
      <c r="S180" s="111">
        <f t="shared" si="25"/>
        <v>0</v>
      </c>
      <c r="T180" s="111">
        <f t="shared" si="36"/>
        <v>0</v>
      </c>
      <c r="U180" s="111">
        <v>5</v>
      </c>
      <c r="V180" s="115"/>
      <c r="W180" s="125"/>
    </row>
    <row r="181" spans="1:23" s="12" customFormat="1" ht="75" customHeight="1" x14ac:dyDescent="0.2">
      <c r="A181" s="106"/>
      <c r="B181" s="128"/>
      <c r="C181" s="107" t="s">
        <v>106</v>
      </c>
      <c r="D181" s="108" t="s">
        <v>155</v>
      </c>
      <c r="E181" s="113"/>
      <c r="F181" s="110" t="s">
        <v>104</v>
      </c>
      <c r="G181" s="110" t="s">
        <v>104</v>
      </c>
      <c r="H181" s="110" t="s">
        <v>104</v>
      </c>
      <c r="I181" s="111">
        <f t="shared" si="26"/>
        <v>0</v>
      </c>
      <c r="J181" s="111">
        <f t="shared" si="27"/>
        <v>0</v>
      </c>
      <c r="K181" s="111">
        <f t="shared" si="28"/>
        <v>0</v>
      </c>
      <c r="L181" s="111">
        <f t="shared" si="29"/>
        <v>0</v>
      </c>
      <c r="M181" s="111">
        <f t="shared" si="30"/>
        <v>0</v>
      </c>
      <c r="N181" s="111">
        <f t="shared" si="31"/>
        <v>0</v>
      </c>
      <c r="O181" s="111">
        <f t="shared" si="32"/>
        <v>0</v>
      </c>
      <c r="P181" s="111">
        <f t="shared" si="33"/>
        <v>0</v>
      </c>
      <c r="Q181" s="111">
        <f t="shared" si="34"/>
        <v>0</v>
      </c>
      <c r="R181" s="111">
        <f t="shared" si="35"/>
        <v>0</v>
      </c>
      <c r="S181" s="111">
        <f t="shared" si="25"/>
        <v>0</v>
      </c>
      <c r="T181" s="111">
        <f t="shared" si="36"/>
        <v>0</v>
      </c>
      <c r="U181" s="111">
        <v>5</v>
      </c>
      <c r="V181" s="115"/>
      <c r="W181" s="125"/>
    </row>
    <row r="182" spans="1:23" s="12" customFormat="1" ht="75" customHeight="1" x14ac:dyDescent="0.2">
      <c r="A182" s="106"/>
      <c r="B182" s="128"/>
      <c r="C182" s="107" t="s">
        <v>106</v>
      </c>
      <c r="D182" s="108" t="s">
        <v>155</v>
      </c>
      <c r="E182" s="113"/>
      <c r="F182" s="110" t="s">
        <v>104</v>
      </c>
      <c r="G182" s="110" t="s">
        <v>104</v>
      </c>
      <c r="H182" s="110" t="s">
        <v>104</v>
      </c>
      <c r="I182" s="111">
        <f t="shared" si="26"/>
        <v>0</v>
      </c>
      <c r="J182" s="111">
        <f t="shared" si="27"/>
        <v>0</v>
      </c>
      <c r="K182" s="111">
        <f t="shared" si="28"/>
        <v>0</v>
      </c>
      <c r="L182" s="111">
        <f t="shared" si="29"/>
        <v>0</v>
      </c>
      <c r="M182" s="111">
        <f t="shared" si="30"/>
        <v>0</v>
      </c>
      <c r="N182" s="111">
        <f t="shared" si="31"/>
        <v>0</v>
      </c>
      <c r="O182" s="111">
        <f t="shared" si="32"/>
        <v>0</v>
      </c>
      <c r="P182" s="111">
        <f t="shared" si="33"/>
        <v>0</v>
      </c>
      <c r="Q182" s="111">
        <f t="shared" si="34"/>
        <v>0</v>
      </c>
      <c r="R182" s="111">
        <f t="shared" si="35"/>
        <v>0</v>
      </c>
      <c r="S182" s="111">
        <f t="shared" si="25"/>
        <v>0</v>
      </c>
      <c r="T182" s="111">
        <f t="shared" si="36"/>
        <v>0</v>
      </c>
      <c r="U182" s="111">
        <v>5</v>
      </c>
      <c r="V182" s="115"/>
      <c r="W182" s="125"/>
    </row>
    <row r="183" spans="1:23" s="12" customFormat="1" ht="75" customHeight="1" x14ac:dyDescent="0.2">
      <c r="A183" s="106"/>
      <c r="B183" s="128"/>
      <c r="C183" s="107" t="s">
        <v>106</v>
      </c>
      <c r="D183" s="108" t="s">
        <v>155</v>
      </c>
      <c r="E183" s="113"/>
      <c r="F183" s="110" t="s">
        <v>104</v>
      </c>
      <c r="G183" s="110" t="s">
        <v>104</v>
      </c>
      <c r="H183" s="110" t="s">
        <v>104</v>
      </c>
      <c r="I183" s="111">
        <f t="shared" si="26"/>
        <v>0</v>
      </c>
      <c r="J183" s="111">
        <f t="shared" si="27"/>
        <v>0</v>
      </c>
      <c r="K183" s="111">
        <f t="shared" si="28"/>
        <v>0</v>
      </c>
      <c r="L183" s="111">
        <f t="shared" si="29"/>
        <v>0</v>
      </c>
      <c r="M183" s="111">
        <f t="shared" si="30"/>
        <v>0</v>
      </c>
      <c r="N183" s="111">
        <f t="shared" si="31"/>
        <v>0</v>
      </c>
      <c r="O183" s="111">
        <f t="shared" si="32"/>
        <v>0</v>
      </c>
      <c r="P183" s="111">
        <f t="shared" si="33"/>
        <v>0</v>
      </c>
      <c r="Q183" s="111">
        <f t="shared" si="34"/>
        <v>0</v>
      </c>
      <c r="R183" s="111">
        <f t="shared" si="35"/>
        <v>0</v>
      </c>
      <c r="S183" s="111">
        <f t="shared" si="25"/>
        <v>0</v>
      </c>
      <c r="T183" s="111">
        <f t="shared" si="36"/>
        <v>0</v>
      </c>
      <c r="U183" s="111">
        <v>5</v>
      </c>
      <c r="V183" s="115"/>
      <c r="W183" s="125"/>
    </row>
    <row r="184" spans="1:23" s="12" customFormat="1" ht="75" customHeight="1" x14ac:dyDescent="0.2">
      <c r="A184" s="106"/>
      <c r="B184" s="128"/>
      <c r="C184" s="107" t="s">
        <v>106</v>
      </c>
      <c r="D184" s="108" t="s">
        <v>155</v>
      </c>
      <c r="E184" s="113"/>
      <c r="F184" s="110" t="s">
        <v>104</v>
      </c>
      <c r="G184" s="110" t="s">
        <v>104</v>
      </c>
      <c r="H184" s="110" t="s">
        <v>104</v>
      </c>
      <c r="I184" s="111">
        <f t="shared" si="26"/>
        <v>0</v>
      </c>
      <c r="J184" s="111">
        <f t="shared" si="27"/>
        <v>0</v>
      </c>
      <c r="K184" s="111">
        <f t="shared" si="28"/>
        <v>0</v>
      </c>
      <c r="L184" s="111">
        <f t="shared" si="29"/>
        <v>0</v>
      </c>
      <c r="M184" s="111">
        <f t="shared" si="30"/>
        <v>0</v>
      </c>
      <c r="N184" s="111">
        <f t="shared" si="31"/>
        <v>0</v>
      </c>
      <c r="O184" s="111">
        <f t="shared" si="32"/>
        <v>0</v>
      </c>
      <c r="P184" s="111">
        <f t="shared" si="33"/>
        <v>0</v>
      </c>
      <c r="Q184" s="111">
        <f t="shared" si="34"/>
        <v>0</v>
      </c>
      <c r="R184" s="111">
        <f t="shared" si="35"/>
        <v>0</v>
      </c>
      <c r="S184" s="111">
        <f t="shared" si="25"/>
        <v>0</v>
      </c>
      <c r="T184" s="111">
        <f t="shared" si="36"/>
        <v>0</v>
      </c>
      <c r="U184" s="111">
        <v>5</v>
      </c>
      <c r="V184" s="115"/>
      <c r="W184" s="125"/>
    </row>
    <row r="185" spans="1:23" s="12" customFormat="1" ht="75" customHeight="1" x14ac:dyDescent="0.2">
      <c r="A185" s="106"/>
      <c r="B185" s="128"/>
      <c r="C185" s="107" t="s">
        <v>106</v>
      </c>
      <c r="D185" s="108" t="s">
        <v>155</v>
      </c>
      <c r="E185" s="113"/>
      <c r="F185" s="110" t="s">
        <v>104</v>
      </c>
      <c r="G185" s="110" t="s">
        <v>104</v>
      </c>
      <c r="H185" s="110" t="s">
        <v>104</v>
      </c>
      <c r="I185" s="111">
        <f t="shared" si="26"/>
        <v>0</v>
      </c>
      <c r="J185" s="111">
        <f t="shared" si="27"/>
        <v>0</v>
      </c>
      <c r="K185" s="111">
        <f t="shared" si="28"/>
        <v>0</v>
      </c>
      <c r="L185" s="111">
        <f t="shared" si="29"/>
        <v>0</v>
      </c>
      <c r="M185" s="111">
        <f t="shared" si="30"/>
        <v>0</v>
      </c>
      <c r="N185" s="111">
        <f t="shared" si="31"/>
        <v>0</v>
      </c>
      <c r="O185" s="111">
        <f t="shared" si="32"/>
        <v>0</v>
      </c>
      <c r="P185" s="111">
        <f t="shared" si="33"/>
        <v>0</v>
      </c>
      <c r="Q185" s="111">
        <f t="shared" si="34"/>
        <v>0</v>
      </c>
      <c r="R185" s="111">
        <f t="shared" si="35"/>
        <v>0</v>
      </c>
      <c r="S185" s="111">
        <f t="shared" si="25"/>
        <v>0</v>
      </c>
      <c r="T185" s="111">
        <f t="shared" si="36"/>
        <v>0</v>
      </c>
      <c r="U185" s="111">
        <v>5</v>
      </c>
      <c r="V185" s="115"/>
      <c r="W185" s="125"/>
    </row>
    <row r="186" spans="1:23" s="12" customFormat="1" ht="75" customHeight="1" x14ac:dyDescent="0.2">
      <c r="A186" s="106"/>
      <c r="B186" s="128"/>
      <c r="C186" s="107" t="s">
        <v>106</v>
      </c>
      <c r="D186" s="108" t="s">
        <v>155</v>
      </c>
      <c r="E186" s="113"/>
      <c r="F186" s="110" t="s">
        <v>104</v>
      </c>
      <c r="G186" s="110" t="s">
        <v>104</v>
      </c>
      <c r="H186" s="110" t="s">
        <v>104</v>
      </c>
      <c r="I186" s="111">
        <f t="shared" si="26"/>
        <v>0</v>
      </c>
      <c r="J186" s="111">
        <f t="shared" si="27"/>
        <v>0</v>
      </c>
      <c r="K186" s="111">
        <f t="shared" si="28"/>
        <v>0</v>
      </c>
      <c r="L186" s="111">
        <f t="shared" si="29"/>
        <v>0</v>
      </c>
      <c r="M186" s="111">
        <f t="shared" si="30"/>
        <v>0</v>
      </c>
      <c r="N186" s="111">
        <f t="shared" si="31"/>
        <v>0</v>
      </c>
      <c r="O186" s="111">
        <f t="shared" si="32"/>
        <v>0</v>
      </c>
      <c r="P186" s="111">
        <f t="shared" si="33"/>
        <v>0</v>
      </c>
      <c r="Q186" s="111">
        <f t="shared" si="34"/>
        <v>0</v>
      </c>
      <c r="R186" s="111">
        <f t="shared" si="35"/>
        <v>0</v>
      </c>
      <c r="S186" s="111">
        <f t="shared" si="25"/>
        <v>0</v>
      </c>
      <c r="T186" s="111">
        <f t="shared" si="36"/>
        <v>0</v>
      </c>
      <c r="U186" s="111">
        <v>5</v>
      </c>
      <c r="V186" s="115"/>
      <c r="W186" s="125"/>
    </row>
    <row r="187" spans="1:23" s="12" customFormat="1" ht="75" customHeight="1" x14ac:dyDescent="0.2">
      <c r="A187" s="106"/>
      <c r="B187" s="128"/>
      <c r="C187" s="107" t="s">
        <v>106</v>
      </c>
      <c r="D187" s="108" t="s">
        <v>155</v>
      </c>
      <c r="E187" s="113"/>
      <c r="F187" s="110" t="s">
        <v>104</v>
      </c>
      <c r="G187" s="110" t="s">
        <v>104</v>
      </c>
      <c r="H187" s="110" t="s">
        <v>104</v>
      </c>
      <c r="I187" s="111">
        <f t="shared" si="26"/>
        <v>0</v>
      </c>
      <c r="J187" s="111">
        <f t="shared" si="27"/>
        <v>0</v>
      </c>
      <c r="K187" s="111">
        <f t="shared" si="28"/>
        <v>0</v>
      </c>
      <c r="L187" s="111">
        <f t="shared" si="29"/>
        <v>0</v>
      </c>
      <c r="M187" s="111">
        <f t="shared" si="30"/>
        <v>0</v>
      </c>
      <c r="N187" s="111">
        <f t="shared" si="31"/>
        <v>0</v>
      </c>
      <c r="O187" s="111">
        <f t="shared" si="32"/>
        <v>0</v>
      </c>
      <c r="P187" s="111">
        <f t="shared" si="33"/>
        <v>0</v>
      </c>
      <c r="Q187" s="111">
        <f t="shared" si="34"/>
        <v>0</v>
      </c>
      <c r="R187" s="111">
        <f t="shared" si="35"/>
        <v>0</v>
      </c>
      <c r="S187" s="111">
        <f t="shared" si="25"/>
        <v>0</v>
      </c>
      <c r="T187" s="111">
        <f t="shared" si="36"/>
        <v>0</v>
      </c>
      <c r="U187" s="111">
        <v>5</v>
      </c>
      <c r="V187" s="115"/>
      <c r="W187" s="125"/>
    </row>
    <row r="188" spans="1:23" s="12" customFormat="1" ht="75" customHeight="1" x14ac:dyDescent="0.2">
      <c r="A188" s="106"/>
      <c r="B188" s="128"/>
      <c r="C188" s="107" t="s">
        <v>106</v>
      </c>
      <c r="D188" s="108" t="s">
        <v>155</v>
      </c>
      <c r="E188" s="113"/>
      <c r="F188" s="110" t="s">
        <v>104</v>
      </c>
      <c r="G188" s="110" t="s">
        <v>104</v>
      </c>
      <c r="H188" s="110" t="s">
        <v>104</v>
      </c>
      <c r="I188" s="111">
        <f t="shared" si="26"/>
        <v>0</v>
      </c>
      <c r="J188" s="111">
        <f t="shared" si="27"/>
        <v>0</v>
      </c>
      <c r="K188" s="111">
        <f t="shared" si="28"/>
        <v>0</v>
      </c>
      <c r="L188" s="111">
        <f t="shared" si="29"/>
        <v>0</v>
      </c>
      <c r="M188" s="111">
        <f t="shared" si="30"/>
        <v>0</v>
      </c>
      <c r="N188" s="111">
        <f t="shared" si="31"/>
        <v>0</v>
      </c>
      <c r="O188" s="111">
        <f t="shared" si="32"/>
        <v>0</v>
      </c>
      <c r="P188" s="111">
        <f t="shared" si="33"/>
        <v>0</v>
      </c>
      <c r="Q188" s="111">
        <f t="shared" si="34"/>
        <v>0</v>
      </c>
      <c r="R188" s="111">
        <f t="shared" si="35"/>
        <v>0</v>
      </c>
      <c r="S188" s="111">
        <f t="shared" si="25"/>
        <v>0</v>
      </c>
      <c r="T188" s="111">
        <f t="shared" si="36"/>
        <v>0</v>
      </c>
      <c r="U188" s="111">
        <v>5</v>
      </c>
      <c r="V188" s="115"/>
      <c r="W188" s="125"/>
    </row>
    <row r="189" spans="1:23" s="12" customFormat="1" ht="75" customHeight="1" x14ac:dyDescent="0.2">
      <c r="A189" s="106"/>
      <c r="B189" s="128"/>
      <c r="C189" s="107" t="s">
        <v>106</v>
      </c>
      <c r="D189" s="108" t="s">
        <v>155</v>
      </c>
      <c r="E189" s="113"/>
      <c r="F189" s="110" t="s">
        <v>104</v>
      </c>
      <c r="G189" s="110" t="s">
        <v>104</v>
      </c>
      <c r="H189" s="110" t="s">
        <v>104</v>
      </c>
      <c r="I189" s="111">
        <f t="shared" si="26"/>
        <v>0</v>
      </c>
      <c r="J189" s="111">
        <f t="shared" si="27"/>
        <v>0</v>
      </c>
      <c r="K189" s="111">
        <f t="shared" si="28"/>
        <v>0</v>
      </c>
      <c r="L189" s="111">
        <f t="shared" si="29"/>
        <v>0</v>
      </c>
      <c r="M189" s="111">
        <f t="shared" si="30"/>
        <v>0</v>
      </c>
      <c r="N189" s="111">
        <f t="shared" si="31"/>
        <v>0</v>
      </c>
      <c r="O189" s="111">
        <f t="shared" si="32"/>
        <v>0</v>
      </c>
      <c r="P189" s="111">
        <f t="shared" si="33"/>
        <v>0</v>
      </c>
      <c r="Q189" s="111">
        <f t="shared" si="34"/>
        <v>0</v>
      </c>
      <c r="R189" s="111">
        <f t="shared" si="35"/>
        <v>0</v>
      </c>
      <c r="S189" s="111">
        <f t="shared" si="25"/>
        <v>0</v>
      </c>
      <c r="T189" s="111">
        <f t="shared" si="36"/>
        <v>0</v>
      </c>
      <c r="U189" s="111">
        <v>5</v>
      </c>
      <c r="V189" s="115"/>
      <c r="W189" s="125"/>
    </row>
    <row r="190" spans="1:23" s="12" customFormat="1" ht="75" customHeight="1" x14ac:dyDescent="0.2">
      <c r="A190" s="106"/>
      <c r="B190" s="128"/>
      <c r="C190" s="107" t="s">
        <v>106</v>
      </c>
      <c r="D190" s="108" t="s">
        <v>155</v>
      </c>
      <c r="E190" s="113"/>
      <c r="F190" s="110" t="s">
        <v>104</v>
      </c>
      <c r="G190" s="110" t="s">
        <v>104</v>
      </c>
      <c r="H190" s="110" t="s">
        <v>104</v>
      </c>
      <c r="I190" s="111">
        <f t="shared" si="26"/>
        <v>0</v>
      </c>
      <c r="J190" s="111">
        <f t="shared" si="27"/>
        <v>0</v>
      </c>
      <c r="K190" s="111">
        <f t="shared" si="28"/>
        <v>0</v>
      </c>
      <c r="L190" s="111">
        <f t="shared" si="29"/>
        <v>0</v>
      </c>
      <c r="M190" s="111">
        <f t="shared" si="30"/>
        <v>0</v>
      </c>
      <c r="N190" s="111">
        <f t="shared" si="31"/>
        <v>0</v>
      </c>
      <c r="O190" s="111">
        <f t="shared" si="32"/>
        <v>0</v>
      </c>
      <c r="P190" s="111">
        <f t="shared" si="33"/>
        <v>0</v>
      </c>
      <c r="Q190" s="111">
        <f t="shared" si="34"/>
        <v>0</v>
      </c>
      <c r="R190" s="111">
        <f t="shared" si="35"/>
        <v>0</v>
      </c>
      <c r="S190" s="111">
        <f t="shared" si="25"/>
        <v>0</v>
      </c>
      <c r="T190" s="111">
        <f t="shared" si="36"/>
        <v>0</v>
      </c>
      <c r="U190" s="111">
        <v>5</v>
      </c>
      <c r="V190" s="115"/>
      <c r="W190" s="125"/>
    </row>
    <row r="191" spans="1:23" s="12" customFormat="1" ht="75" customHeight="1" x14ac:dyDescent="0.2">
      <c r="A191" s="106"/>
      <c r="B191" s="128"/>
      <c r="C191" s="107" t="s">
        <v>106</v>
      </c>
      <c r="D191" s="108" t="s">
        <v>155</v>
      </c>
      <c r="E191" s="113"/>
      <c r="F191" s="110" t="s">
        <v>104</v>
      </c>
      <c r="G191" s="110" t="s">
        <v>104</v>
      </c>
      <c r="H191" s="110" t="s">
        <v>104</v>
      </c>
      <c r="I191" s="111">
        <f t="shared" si="26"/>
        <v>0</v>
      </c>
      <c r="J191" s="111">
        <f t="shared" si="27"/>
        <v>0</v>
      </c>
      <c r="K191" s="111">
        <f t="shared" si="28"/>
        <v>0</v>
      </c>
      <c r="L191" s="111">
        <f t="shared" si="29"/>
        <v>0</v>
      </c>
      <c r="M191" s="111">
        <f t="shared" si="30"/>
        <v>0</v>
      </c>
      <c r="N191" s="111">
        <f t="shared" si="31"/>
        <v>0</v>
      </c>
      <c r="O191" s="111">
        <f t="shared" si="32"/>
        <v>0</v>
      </c>
      <c r="P191" s="111">
        <f t="shared" si="33"/>
        <v>0</v>
      </c>
      <c r="Q191" s="111">
        <f t="shared" si="34"/>
        <v>0</v>
      </c>
      <c r="R191" s="111">
        <f t="shared" si="35"/>
        <v>0</v>
      </c>
      <c r="S191" s="111">
        <f t="shared" si="25"/>
        <v>0</v>
      </c>
      <c r="T191" s="111">
        <f t="shared" si="36"/>
        <v>0</v>
      </c>
      <c r="U191" s="111">
        <v>5</v>
      </c>
      <c r="V191" s="115"/>
      <c r="W191" s="125"/>
    </row>
    <row r="192" spans="1:23" s="12" customFormat="1" ht="75" customHeight="1" x14ac:dyDescent="0.2">
      <c r="A192" s="106"/>
      <c r="B192" s="128"/>
      <c r="C192" s="107" t="s">
        <v>106</v>
      </c>
      <c r="D192" s="108" t="s">
        <v>155</v>
      </c>
      <c r="E192" s="113"/>
      <c r="F192" s="110" t="s">
        <v>104</v>
      </c>
      <c r="G192" s="110" t="s">
        <v>104</v>
      </c>
      <c r="H192" s="110" t="s">
        <v>104</v>
      </c>
      <c r="I192" s="111">
        <f t="shared" si="26"/>
        <v>0</v>
      </c>
      <c r="J192" s="111">
        <f t="shared" si="27"/>
        <v>0</v>
      </c>
      <c r="K192" s="111">
        <f t="shared" si="28"/>
        <v>0</v>
      </c>
      <c r="L192" s="111">
        <f t="shared" si="29"/>
        <v>0</v>
      </c>
      <c r="M192" s="111">
        <f t="shared" si="30"/>
        <v>0</v>
      </c>
      <c r="N192" s="111">
        <f t="shared" si="31"/>
        <v>0</v>
      </c>
      <c r="O192" s="111">
        <f t="shared" si="32"/>
        <v>0</v>
      </c>
      <c r="P192" s="111">
        <f t="shared" si="33"/>
        <v>0</v>
      </c>
      <c r="Q192" s="111">
        <f t="shared" si="34"/>
        <v>0</v>
      </c>
      <c r="R192" s="111">
        <f t="shared" si="35"/>
        <v>0</v>
      </c>
      <c r="S192" s="111">
        <f t="shared" si="25"/>
        <v>0</v>
      </c>
      <c r="T192" s="111">
        <f t="shared" si="36"/>
        <v>0</v>
      </c>
      <c r="U192" s="111">
        <v>5</v>
      </c>
      <c r="V192" s="115"/>
      <c r="W192" s="125"/>
    </row>
    <row r="193" spans="1:23" s="12" customFormat="1" ht="75" customHeight="1" x14ac:dyDescent="0.2">
      <c r="A193" s="106"/>
      <c r="B193" s="128"/>
      <c r="C193" s="107" t="s">
        <v>106</v>
      </c>
      <c r="D193" s="108" t="s">
        <v>155</v>
      </c>
      <c r="E193" s="113"/>
      <c r="F193" s="110" t="s">
        <v>104</v>
      </c>
      <c r="G193" s="110" t="s">
        <v>104</v>
      </c>
      <c r="H193" s="110" t="s">
        <v>104</v>
      </c>
      <c r="I193" s="111">
        <f t="shared" si="26"/>
        <v>0</v>
      </c>
      <c r="J193" s="111">
        <f t="shared" si="27"/>
        <v>0</v>
      </c>
      <c r="K193" s="111">
        <f t="shared" si="28"/>
        <v>0</v>
      </c>
      <c r="L193" s="111">
        <f t="shared" si="29"/>
        <v>0</v>
      </c>
      <c r="M193" s="111">
        <f t="shared" si="30"/>
        <v>0</v>
      </c>
      <c r="N193" s="111">
        <f t="shared" si="31"/>
        <v>0</v>
      </c>
      <c r="O193" s="111">
        <f t="shared" si="32"/>
        <v>0</v>
      </c>
      <c r="P193" s="111">
        <f t="shared" si="33"/>
        <v>0</v>
      </c>
      <c r="Q193" s="111">
        <f t="shared" si="34"/>
        <v>0</v>
      </c>
      <c r="R193" s="111">
        <f t="shared" si="35"/>
        <v>0</v>
      </c>
      <c r="S193" s="111">
        <f t="shared" si="25"/>
        <v>0</v>
      </c>
      <c r="T193" s="111">
        <f t="shared" si="36"/>
        <v>0</v>
      </c>
      <c r="U193" s="111">
        <v>5</v>
      </c>
      <c r="V193" s="115"/>
      <c r="W193" s="125"/>
    </row>
    <row r="194" spans="1:23" s="12" customFormat="1" ht="75" customHeight="1" x14ac:dyDescent="0.2">
      <c r="A194" s="106"/>
      <c r="B194" s="128"/>
      <c r="C194" s="107" t="s">
        <v>106</v>
      </c>
      <c r="D194" s="108" t="s">
        <v>155</v>
      </c>
      <c r="E194" s="113"/>
      <c r="F194" s="110" t="s">
        <v>104</v>
      </c>
      <c r="G194" s="110" t="s">
        <v>104</v>
      </c>
      <c r="H194" s="110" t="s">
        <v>104</v>
      </c>
      <c r="I194" s="111">
        <f t="shared" si="26"/>
        <v>0</v>
      </c>
      <c r="J194" s="111">
        <f t="shared" si="27"/>
        <v>0</v>
      </c>
      <c r="K194" s="111">
        <f t="shared" si="28"/>
        <v>0</v>
      </c>
      <c r="L194" s="111">
        <f t="shared" si="29"/>
        <v>0</v>
      </c>
      <c r="M194" s="111">
        <f t="shared" si="30"/>
        <v>0</v>
      </c>
      <c r="N194" s="111">
        <f t="shared" si="31"/>
        <v>0</v>
      </c>
      <c r="O194" s="111">
        <f t="shared" si="32"/>
        <v>0</v>
      </c>
      <c r="P194" s="111">
        <f t="shared" si="33"/>
        <v>0</v>
      </c>
      <c r="Q194" s="111">
        <f t="shared" si="34"/>
        <v>0</v>
      </c>
      <c r="R194" s="111">
        <f t="shared" si="35"/>
        <v>0</v>
      </c>
      <c r="S194" s="111">
        <f t="shared" si="25"/>
        <v>0</v>
      </c>
      <c r="T194" s="111">
        <f t="shared" si="36"/>
        <v>0</v>
      </c>
      <c r="U194" s="111">
        <v>5</v>
      </c>
      <c r="V194" s="115"/>
      <c r="W194" s="125"/>
    </row>
    <row r="195" spans="1:23" s="12" customFormat="1" ht="75" customHeight="1" x14ac:dyDescent="0.2">
      <c r="A195" s="106"/>
      <c r="B195" s="128"/>
      <c r="C195" s="107" t="s">
        <v>106</v>
      </c>
      <c r="D195" s="108" t="s">
        <v>155</v>
      </c>
      <c r="E195" s="113"/>
      <c r="F195" s="110" t="s">
        <v>104</v>
      </c>
      <c r="G195" s="110" t="s">
        <v>104</v>
      </c>
      <c r="H195" s="110" t="s">
        <v>104</v>
      </c>
      <c r="I195" s="111">
        <f t="shared" si="26"/>
        <v>0</v>
      </c>
      <c r="J195" s="111">
        <f t="shared" si="27"/>
        <v>0</v>
      </c>
      <c r="K195" s="111">
        <f t="shared" si="28"/>
        <v>0</v>
      </c>
      <c r="L195" s="111">
        <f t="shared" si="29"/>
        <v>0</v>
      </c>
      <c r="M195" s="111">
        <f t="shared" si="30"/>
        <v>0</v>
      </c>
      <c r="N195" s="111">
        <f t="shared" si="31"/>
        <v>0</v>
      </c>
      <c r="O195" s="111">
        <f t="shared" si="32"/>
        <v>0</v>
      </c>
      <c r="P195" s="111">
        <f t="shared" si="33"/>
        <v>0</v>
      </c>
      <c r="Q195" s="111">
        <f t="shared" si="34"/>
        <v>0</v>
      </c>
      <c r="R195" s="111">
        <f t="shared" si="35"/>
        <v>0</v>
      </c>
      <c r="S195" s="111">
        <f t="shared" si="25"/>
        <v>0</v>
      </c>
      <c r="T195" s="111">
        <f t="shared" si="36"/>
        <v>0</v>
      </c>
      <c r="U195" s="111">
        <v>5</v>
      </c>
      <c r="V195" s="115"/>
      <c r="W195" s="125"/>
    </row>
    <row r="196" spans="1:23" s="12" customFormat="1" ht="75" customHeight="1" x14ac:dyDescent="0.2">
      <c r="A196" s="106"/>
      <c r="B196" s="128"/>
      <c r="C196" s="107" t="s">
        <v>106</v>
      </c>
      <c r="D196" s="108" t="s">
        <v>155</v>
      </c>
      <c r="E196" s="113"/>
      <c r="F196" s="110" t="s">
        <v>104</v>
      </c>
      <c r="G196" s="110" t="s">
        <v>104</v>
      </c>
      <c r="H196" s="110" t="s">
        <v>104</v>
      </c>
      <c r="I196" s="111">
        <f t="shared" si="26"/>
        <v>0</v>
      </c>
      <c r="J196" s="111">
        <f t="shared" si="27"/>
        <v>0</v>
      </c>
      <c r="K196" s="111">
        <f t="shared" si="28"/>
        <v>0</v>
      </c>
      <c r="L196" s="111">
        <f t="shared" si="29"/>
        <v>0</v>
      </c>
      <c r="M196" s="111">
        <f t="shared" si="30"/>
        <v>0</v>
      </c>
      <c r="N196" s="111">
        <f t="shared" si="31"/>
        <v>0</v>
      </c>
      <c r="O196" s="111">
        <f t="shared" si="32"/>
        <v>0</v>
      </c>
      <c r="P196" s="111">
        <f t="shared" si="33"/>
        <v>0</v>
      </c>
      <c r="Q196" s="111">
        <f t="shared" si="34"/>
        <v>0</v>
      </c>
      <c r="R196" s="111">
        <f t="shared" si="35"/>
        <v>0</v>
      </c>
      <c r="S196" s="111">
        <f t="shared" ref="S196:S200" si="37">IF($G196="Production",1,IF($G196="Development",0.25,0))</f>
        <v>0</v>
      </c>
      <c r="T196" s="111">
        <f t="shared" si="36"/>
        <v>0</v>
      </c>
      <c r="U196" s="111">
        <v>5</v>
      </c>
      <c r="V196" s="115"/>
      <c r="W196" s="125"/>
    </row>
    <row r="197" spans="1:23" s="12" customFormat="1" ht="75" customHeight="1" x14ac:dyDescent="0.2">
      <c r="A197" s="106"/>
      <c r="B197" s="128"/>
      <c r="C197" s="107" t="s">
        <v>106</v>
      </c>
      <c r="D197" s="108" t="s">
        <v>155</v>
      </c>
      <c r="E197" s="113"/>
      <c r="F197" s="110" t="s">
        <v>104</v>
      </c>
      <c r="G197" s="110" t="s">
        <v>104</v>
      </c>
      <c r="H197" s="110" t="s">
        <v>104</v>
      </c>
      <c r="I197" s="111">
        <f t="shared" ref="I197:I200" si="38">COUNTIFS(C197:C197,"=High",F197:F197,"=YES-Fully meets")</f>
        <v>0</v>
      </c>
      <c r="J197" s="111">
        <f t="shared" ref="J197:J200" si="39">COUNTIFS(C197:C197,"=High",F197:F197,"=YES-Partially meets")</f>
        <v>0</v>
      </c>
      <c r="K197" s="111">
        <f t="shared" ref="K197:K200" si="40">COUNTIFS(C197:C197,"=High",F197:F197,"=NO-Does not meet")</f>
        <v>0</v>
      </c>
      <c r="L197" s="111">
        <f t="shared" ref="L197:L200" si="41">COUNTIFS(C197:C197,"=Medium",F197:F197,"=YES-Fully meets")</f>
        <v>0</v>
      </c>
      <c r="M197" s="111">
        <f t="shared" ref="M197:M200" si="42">COUNTIFS(C197:C197,"=Medium",F197:F197,"=YES-Partially meets")</f>
        <v>0</v>
      </c>
      <c r="N197" s="111">
        <f t="shared" ref="N197:N200" si="43">COUNTIFS(C197:C197,"=Medium",F197:F197,"=NO-Does not meet")</f>
        <v>0</v>
      </c>
      <c r="O197" s="111">
        <f t="shared" ref="O197:O200" si="44">COUNTIFS(C197:C197,"=Low",F197:F197,"=YES-Fully meets")</f>
        <v>0</v>
      </c>
      <c r="P197" s="111">
        <f t="shared" ref="P197:P200" si="45">COUNTIFS(C197:C197,"=Low",F197:F197,"=YES-Partially meets")</f>
        <v>0</v>
      </c>
      <c r="Q197" s="111">
        <f t="shared" ref="Q197:Q200" si="46">COUNTIFS(C197:C197,"=Low",F197:F197,"=NO-Does not meet")</f>
        <v>0</v>
      </c>
      <c r="R197" s="111">
        <f t="shared" ref="R197:R200" si="47">+($I197*$I$2)+($J197*$J$2)+(K197*$K$2)+(L197*$L$2)+(M197*$M$2)+(N197*$N$2)+(O197*$O$2)+(P197*$P$2)+(Q197*$Q$2)</f>
        <v>0</v>
      </c>
      <c r="S197" s="111">
        <f t="shared" si="37"/>
        <v>0</v>
      </c>
      <c r="T197" s="111">
        <f t="shared" ref="T197:T200" si="48">+R197*S197</f>
        <v>0</v>
      </c>
      <c r="U197" s="111">
        <v>5</v>
      </c>
      <c r="V197" s="115"/>
      <c r="W197" s="125"/>
    </row>
    <row r="198" spans="1:23" s="12" customFormat="1" ht="75" customHeight="1" x14ac:dyDescent="0.2">
      <c r="A198" s="106"/>
      <c r="B198" s="128"/>
      <c r="C198" s="107" t="s">
        <v>106</v>
      </c>
      <c r="D198" s="108" t="s">
        <v>155</v>
      </c>
      <c r="E198" s="113"/>
      <c r="F198" s="110" t="s">
        <v>104</v>
      </c>
      <c r="G198" s="110" t="s">
        <v>104</v>
      </c>
      <c r="H198" s="110" t="s">
        <v>104</v>
      </c>
      <c r="I198" s="111">
        <f t="shared" si="38"/>
        <v>0</v>
      </c>
      <c r="J198" s="111">
        <f t="shared" si="39"/>
        <v>0</v>
      </c>
      <c r="K198" s="111">
        <f t="shared" si="40"/>
        <v>0</v>
      </c>
      <c r="L198" s="111">
        <f t="shared" si="41"/>
        <v>0</v>
      </c>
      <c r="M198" s="111">
        <f t="shared" si="42"/>
        <v>0</v>
      </c>
      <c r="N198" s="111">
        <f t="shared" si="43"/>
        <v>0</v>
      </c>
      <c r="O198" s="111">
        <f t="shared" si="44"/>
        <v>0</v>
      </c>
      <c r="P198" s="111">
        <f t="shared" si="45"/>
        <v>0</v>
      </c>
      <c r="Q198" s="111">
        <f t="shared" si="46"/>
        <v>0</v>
      </c>
      <c r="R198" s="111">
        <f t="shared" si="47"/>
        <v>0</v>
      </c>
      <c r="S198" s="111">
        <f t="shared" si="37"/>
        <v>0</v>
      </c>
      <c r="T198" s="111">
        <f t="shared" si="48"/>
        <v>0</v>
      </c>
      <c r="U198" s="111">
        <v>5</v>
      </c>
      <c r="V198" s="115"/>
      <c r="W198" s="125"/>
    </row>
    <row r="199" spans="1:23" s="12" customFormat="1" ht="75" customHeight="1" x14ac:dyDescent="0.2">
      <c r="A199" s="106"/>
      <c r="B199" s="128"/>
      <c r="C199" s="107" t="s">
        <v>106</v>
      </c>
      <c r="D199" s="108" t="s">
        <v>155</v>
      </c>
      <c r="E199" s="113"/>
      <c r="F199" s="110" t="s">
        <v>104</v>
      </c>
      <c r="G199" s="110" t="s">
        <v>104</v>
      </c>
      <c r="H199" s="110" t="s">
        <v>104</v>
      </c>
      <c r="I199" s="111">
        <f t="shared" si="38"/>
        <v>0</v>
      </c>
      <c r="J199" s="111">
        <f t="shared" si="39"/>
        <v>0</v>
      </c>
      <c r="K199" s="111">
        <f t="shared" si="40"/>
        <v>0</v>
      </c>
      <c r="L199" s="111">
        <f t="shared" si="41"/>
        <v>0</v>
      </c>
      <c r="M199" s="111">
        <f t="shared" si="42"/>
        <v>0</v>
      </c>
      <c r="N199" s="111">
        <f t="shared" si="43"/>
        <v>0</v>
      </c>
      <c r="O199" s="111">
        <f t="shared" si="44"/>
        <v>0</v>
      </c>
      <c r="P199" s="111">
        <f t="shared" si="45"/>
        <v>0</v>
      </c>
      <c r="Q199" s="111">
        <f t="shared" si="46"/>
        <v>0</v>
      </c>
      <c r="R199" s="111">
        <f t="shared" si="47"/>
        <v>0</v>
      </c>
      <c r="S199" s="111">
        <f t="shared" si="37"/>
        <v>0</v>
      </c>
      <c r="T199" s="111">
        <f t="shared" si="48"/>
        <v>0</v>
      </c>
      <c r="U199" s="111">
        <v>5</v>
      </c>
      <c r="V199" s="115"/>
      <c r="W199" s="125"/>
    </row>
    <row r="200" spans="1:23" s="12" customFormat="1" ht="75" customHeight="1" x14ac:dyDescent="0.2">
      <c r="A200" s="106"/>
      <c r="B200" s="128"/>
      <c r="C200" s="107" t="s">
        <v>106</v>
      </c>
      <c r="D200" s="108" t="s">
        <v>155</v>
      </c>
      <c r="E200" s="113"/>
      <c r="F200" s="110" t="s">
        <v>104</v>
      </c>
      <c r="G200" s="110" t="s">
        <v>104</v>
      </c>
      <c r="H200" s="110" t="s">
        <v>104</v>
      </c>
      <c r="I200" s="111">
        <f t="shared" si="38"/>
        <v>0</v>
      </c>
      <c r="J200" s="111">
        <f t="shared" si="39"/>
        <v>0</v>
      </c>
      <c r="K200" s="111">
        <f t="shared" si="40"/>
        <v>0</v>
      </c>
      <c r="L200" s="111">
        <f t="shared" si="41"/>
        <v>0</v>
      </c>
      <c r="M200" s="111">
        <f t="shared" si="42"/>
        <v>0</v>
      </c>
      <c r="N200" s="111">
        <f t="shared" si="43"/>
        <v>0</v>
      </c>
      <c r="O200" s="111">
        <f t="shared" si="44"/>
        <v>0</v>
      </c>
      <c r="P200" s="111">
        <f t="shared" si="45"/>
        <v>0</v>
      </c>
      <c r="Q200" s="111">
        <f t="shared" si="46"/>
        <v>0</v>
      </c>
      <c r="R200" s="111">
        <f t="shared" si="47"/>
        <v>0</v>
      </c>
      <c r="S200" s="111">
        <f t="shared" si="37"/>
        <v>0</v>
      </c>
      <c r="T200" s="111">
        <f t="shared" si="48"/>
        <v>0</v>
      </c>
      <c r="U200" s="111">
        <v>5</v>
      </c>
      <c r="V200" s="115"/>
      <c r="W200" s="125"/>
    </row>
    <row r="201" spans="1:23" ht="18.75" x14ac:dyDescent="0.3">
      <c r="A201" s="118" t="s">
        <v>153</v>
      </c>
      <c r="B201" s="118"/>
      <c r="C201" s="119"/>
      <c r="D201" s="120"/>
      <c r="E201" s="126"/>
      <c r="F201" s="126"/>
      <c r="G201" s="127"/>
      <c r="H201" s="127"/>
      <c r="I201" s="123">
        <f t="shared" ref="I201:U201" si="49">SUM(I4:I200)</f>
        <v>0</v>
      </c>
      <c r="J201" s="123">
        <f t="shared" si="49"/>
        <v>0</v>
      </c>
      <c r="K201" s="123">
        <f t="shared" si="49"/>
        <v>0</v>
      </c>
      <c r="L201" s="123">
        <f t="shared" si="49"/>
        <v>0</v>
      </c>
      <c r="M201" s="123">
        <f t="shared" si="49"/>
        <v>0</v>
      </c>
      <c r="N201" s="123">
        <f t="shared" si="49"/>
        <v>0</v>
      </c>
      <c r="O201" s="123">
        <f t="shared" si="49"/>
        <v>0</v>
      </c>
      <c r="P201" s="123">
        <f t="shared" si="49"/>
        <v>0</v>
      </c>
      <c r="Q201" s="123">
        <f t="shared" si="49"/>
        <v>0</v>
      </c>
      <c r="R201" s="123">
        <f t="shared" si="49"/>
        <v>0</v>
      </c>
      <c r="S201" s="123">
        <f t="shared" si="49"/>
        <v>0</v>
      </c>
      <c r="T201" s="123">
        <f t="shared" si="49"/>
        <v>0</v>
      </c>
      <c r="U201" s="123">
        <f t="shared" si="49"/>
        <v>985</v>
      </c>
      <c r="V201" s="124"/>
    </row>
  </sheetData>
  <mergeCells count="1">
    <mergeCell ref="F2:H2"/>
  </mergeCells>
  <phoneticPr fontId="34" type="noConversion"/>
  <conditionalFormatting sqref="C1:C3">
    <cfRule type="cellIs" dxfId="203" priority="190" stopIfTrue="1" operator="equal">
      <formula>"Extremely Advantageous"</formula>
    </cfRule>
    <cfRule type="cellIs" dxfId="202" priority="191" stopIfTrue="1" operator="equal">
      <formula>"Highly Advantageous"</formula>
    </cfRule>
  </conditionalFormatting>
  <conditionalFormatting sqref="C1:C1048576">
    <cfRule type="cellIs" dxfId="201" priority="41" operator="equal">
      <formula>"Advantageous"</formula>
    </cfRule>
    <cfRule type="cellIs" dxfId="200" priority="36" operator="equal">
      <formula>"Not Needed"</formula>
    </cfRule>
    <cfRule type="cellIs" dxfId="199" priority="37" operator="equal">
      <formula>"Minimal"</formula>
    </cfRule>
  </conditionalFormatting>
  <conditionalFormatting sqref="C4:C200 F4:H200">
    <cfRule type="cellIs" dxfId="198" priority="70" stopIfTrue="1" operator="equal">
      <formula>"Exception"</formula>
    </cfRule>
  </conditionalFormatting>
  <conditionalFormatting sqref="C4:C200">
    <cfRule type="cellIs" dxfId="197" priority="61" stopIfTrue="1" operator="equal">
      <formula>"Select from Drop Down List"</formula>
    </cfRule>
    <cfRule type="cellIs" dxfId="196" priority="48" stopIfTrue="1" operator="equal">
      <formula>"High"</formula>
    </cfRule>
  </conditionalFormatting>
  <conditionalFormatting sqref="C4:C1048576">
    <cfRule type="cellIs" dxfId="195" priority="39" stopIfTrue="1" operator="equal">
      <formula>"Highly Advantageous"</formula>
    </cfRule>
    <cfRule type="cellIs" dxfId="194" priority="38" stopIfTrue="1" operator="equal">
      <formula>"Extremely Advantageous"</formula>
    </cfRule>
  </conditionalFormatting>
  <conditionalFormatting sqref="C191 C195:C197">
    <cfRule type="cellIs" dxfId="193" priority="53" stopIfTrue="1" operator="equal">
      <formula>"Highly Advantageous"</formula>
    </cfRule>
    <cfRule type="cellIs" dxfId="192" priority="52" stopIfTrue="1" operator="equal">
      <formula>"Extremely Advantageous"</formula>
    </cfRule>
    <cfRule type="cellIs" dxfId="191" priority="51" operator="equal">
      <formula>"Minimal"</formula>
    </cfRule>
    <cfRule type="cellIs" dxfId="190" priority="50" operator="equal">
      <formula>"Not Needed"</formula>
    </cfRule>
  </conditionalFormatting>
  <conditionalFormatting sqref="C191:C193 C195:C197">
    <cfRule type="cellIs" dxfId="189" priority="66" stopIfTrue="1" operator="equal">
      <formula>"Highly Advantageous"</formula>
    </cfRule>
    <cfRule type="cellIs" dxfId="188" priority="49" operator="equal">
      <formula>"Advantageous"</formula>
    </cfRule>
    <cfRule type="cellIs" dxfId="187" priority="62" operator="equal">
      <formula>"Advantageous"</formula>
    </cfRule>
    <cfRule type="cellIs" dxfId="186" priority="63" operator="equal">
      <formula>"Not Needed"</formula>
    </cfRule>
    <cfRule type="cellIs" dxfId="185" priority="64" operator="equal">
      <formula>"Minimal"</formula>
    </cfRule>
    <cfRule type="cellIs" dxfId="184" priority="65" stopIfTrue="1" operator="equal">
      <formula>"Extremely Advantageous"</formula>
    </cfRule>
  </conditionalFormatting>
  <conditionalFormatting sqref="C192:C194">
    <cfRule type="cellIs" dxfId="183" priority="45" stopIfTrue="1" operator="equal">
      <formula>"Highly Advantageous"</formula>
    </cfRule>
    <cfRule type="cellIs" dxfId="182" priority="44" stopIfTrue="1" operator="equal">
      <formula>"Extremely Advantageous"</formula>
    </cfRule>
    <cfRule type="cellIs" dxfId="181" priority="43" operator="equal">
      <formula>"Minimal"</formula>
    </cfRule>
    <cfRule type="cellIs" dxfId="180" priority="42" operator="equal">
      <formula>"Not Needed"</formula>
    </cfRule>
  </conditionalFormatting>
  <conditionalFormatting sqref="C194">
    <cfRule type="cellIs" dxfId="179" priority="47" operator="equal">
      <formula>"Advantageous"</formula>
    </cfRule>
  </conditionalFormatting>
  <conditionalFormatting sqref="C198:C199 F198:H200">
    <cfRule type="cellIs" dxfId="178" priority="6" stopIfTrue="1" operator="equal">
      <formula>"Exception"</formula>
    </cfRule>
    <cfRule type="cellIs" dxfId="177" priority="7" stopIfTrue="1" operator="equal">
      <formula>"Select from Drop Down List"</formula>
    </cfRule>
  </conditionalFormatting>
  <conditionalFormatting sqref="C198:C199">
    <cfRule type="cellIs" dxfId="176" priority="23" stopIfTrue="1" operator="equal">
      <formula>"Extremely Advantageous"</formula>
    </cfRule>
    <cfRule type="cellIs" dxfId="175" priority="24" stopIfTrue="1" operator="equal">
      <formula>"Highly Advantageous"</formula>
    </cfRule>
    <cfRule type="cellIs" dxfId="174" priority="22" operator="equal">
      <formula>"Minimal"</formula>
    </cfRule>
    <cfRule type="cellIs" dxfId="173" priority="8" operator="equal">
      <formula>"Advantageous"</formula>
    </cfRule>
    <cfRule type="cellIs" dxfId="172" priority="9" operator="equal">
      <formula>"Not Needed"</formula>
    </cfRule>
    <cfRule type="cellIs" dxfId="171" priority="10" operator="equal">
      <formula>"Minimal"</formula>
    </cfRule>
    <cfRule type="cellIs" dxfId="170" priority="11" stopIfTrue="1" operator="equal">
      <formula>"Extremely Advantageous"</formula>
    </cfRule>
    <cfRule type="cellIs" dxfId="169" priority="12" stopIfTrue="1" operator="equal">
      <formula>"Highly Advantageous"</formula>
    </cfRule>
    <cfRule type="cellIs" dxfId="168" priority="20" operator="equal">
      <formula>"Advantageous"</formula>
    </cfRule>
    <cfRule type="cellIs" dxfId="167" priority="21" operator="equal">
      <formula>"Not Needed"</formula>
    </cfRule>
  </conditionalFormatting>
  <conditionalFormatting sqref="C198:C200">
    <cfRule type="cellIs" dxfId="166" priority="27" stopIfTrue="1" operator="equal">
      <formula>"High"</formula>
    </cfRule>
  </conditionalFormatting>
  <conditionalFormatting sqref="C200 F198:H200">
    <cfRule type="cellIs" dxfId="165" priority="35" stopIfTrue="1" operator="equal">
      <formula>"Exception"</formula>
    </cfRule>
  </conditionalFormatting>
  <conditionalFormatting sqref="C200">
    <cfRule type="cellIs" dxfId="164" priority="29" operator="equal">
      <formula>"Not Needed"</formula>
    </cfRule>
    <cfRule type="cellIs" dxfId="163" priority="28" operator="equal">
      <formula>"Advantageous"</formula>
    </cfRule>
    <cfRule type="cellIs" dxfId="162" priority="1" operator="equal">
      <formula>"Advantageous"</formula>
    </cfRule>
    <cfRule type="cellIs" dxfId="161" priority="5" stopIfTrue="1" operator="equal">
      <formula>"Highly Advantageous"</formula>
    </cfRule>
    <cfRule type="cellIs" dxfId="160" priority="4" stopIfTrue="1" operator="equal">
      <formula>"Extremely Advantageous"</formula>
    </cfRule>
    <cfRule type="cellIs" dxfId="159" priority="3" operator="equal">
      <formula>"Minimal"</formula>
    </cfRule>
    <cfRule type="cellIs" dxfId="158" priority="2" operator="equal">
      <formula>"Not Needed"</formula>
    </cfRule>
    <cfRule type="cellIs" dxfId="157" priority="33" stopIfTrue="1" operator="equal">
      <formula>"Select from Drop Down List"</formula>
    </cfRule>
    <cfRule type="cellIs" dxfId="156" priority="31" stopIfTrue="1" operator="equal">
      <formula>"Extremely Advantageous"</formula>
    </cfRule>
    <cfRule type="cellIs" dxfId="155" priority="30" operator="equal">
      <formula>"Minimal"</formula>
    </cfRule>
    <cfRule type="cellIs" dxfId="154" priority="32" stopIfTrue="1" operator="equal">
      <formula>"Highly Advantageous"</formula>
    </cfRule>
  </conditionalFormatting>
  <conditionalFormatting sqref="E4:E200">
    <cfRule type="expression" dxfId="153" priority="34" stopIfTrue="1">
      <formula>#REF!="YES-partially meets"</formula>
    </cfRule>
  </conditionalFormatting>
  <conditionalFormatting sqref="F64654:F65076">
    <cfRule type="cellIs" dxfId="152" priority="317" stopIfTrue="1" operator="equal">
      <formula>"Y"</formula>
    </cfRule>
  </conditionalFormatting>
  <conditionalFormatting sqref="F1:H1">
    <cfRule type="cellIs" dxfId="151" priority="311" stopIfTrue="1" operator="equal">
      <formula>"Select from Drop Down List"</formula>
    </cfRule>
  </conditionalFormatting>
  <conditionalFormatting sqref="F4:H200">
    <cfRule type="cellIs" dxfId="150" priority="60" stopIfTrue="1" operator="equal">
      <formula>"Select from Drop Down List"</formula>
    </cfRule>
    <cfRule type="cellIs" dxfId="149" priority="59" stopIfTrue="1" operator="equal">
      <formula>"Exception"</formula>
    </cfRule>
  </conditionalFormatting>
  <conditionalFormatting sqref="G4:H64653">
    <cfRule type="cellIs" dxfId="148" priority="40" stopIfTrue="1" operator="equal">
      <formula>"Select from Drop Down List"</formula>
    </cfRule>
  </conditionalFormatting>
  <conditionalFormatting sqref="G3:W3">
    <cfRule type="cellIs" dxfId="147" priority="73" stopIfTrue="1" operator="equal">
      <formula>"Select from Drop Down List"</formula>
    </cfRule>
  </conditionalFormatting>
  <conditionalFormatting sqref="I64654:I1048576">
    <cfRule type="cellIs" dxfId="146" priority="313" stopIfTrue="1" operator="equal">
      <formula>"Select from Drop Down List"</formula>
    </cfRule>
  </conditionalFormatting>
  <dataValidations count="6">
    <dataValidation type="list" allowBlank="1" showInputMessage="1" showErrorMessage="1" sqref="H4:H200" xr:uid="{79B4CC98-9BB4-419D-A8AA-CAD42F1B35FF}">
      <formula1>"Select from drop down list, Base Pkg, Addl Module, 3rd Party, Configuration, Customization"</formula1>
    </dataValidation>
    <dataValidation type="list" allowBlank="1" showInputMessage="1" showErrorMessage="1" sqref="G4:G200" xr:uid="{8A1A3B99-7FEA-4A04-AD43-45D3BF3F5551}">
      <formula1>"Select from drop down list, Production, Development, Roadmap, Not in any environment"</formula1>
    </dataValidation>
    <dataValidation type="list" allowBlank="1" showInputMessage="1" showErrorMessage="1" sqref="F4:F200" xr:uid="{708AE60D-7AD6-4944-B8FD-539294C3CD54}">
      <formula1>"Select from drop down list, YES-Fully meets, YES-Partially meets, NO-Does not meet"</formula1>
    </dataValidation>
    <dataValidation type="list" allowBlank="1" showInputMessage="1" showErrorMessage="1" errorTitle="Invalid specification type" error="Please enter a Specification type from the drop-down list." sqref="C4:C200" xr:uid="{67AFF0CD-1797-4799-B2D7-033526ED5157}">
      <formula1>"High, Medium, Low"</formula1>
    </dataValidation>
    <dataValidation allowBlank="1" showInputMessage="1" showErrorMessage="1" errorTitle="Invalid specification type" error="Please enter a Specification type from the drop-down list." sqref="D2" xr:uid="{91AD5662-977C-4802-9E02-3B76910E9E06}"/>
    <dataValidation type="list" allowBlank="1" showInputMessage="1" showErrorMessage="1" promptTitle="Solution Type" prompt="Responders must select one of the types from the drop-down list." sqref="C2" xr:uid="{38106EC6-0284-43D1-B1E2-D560F2496034}">
      <formula1>"Cloud, Hybrid, On-premise only"</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50DD6-15A7-418E-A547-0CC8A9A109D1}">
  <dimension ref="A1:W201"/>
  <sheetViews>
    <sheetView zoomScale="86" zoomScaleNormal="86" workbookViewId="0">
      <selection activeCell="I1" sqref="I1"/>
    </sheetView>
  </sheetViews>
  <sheetFormatPr defaultColWidth="9.140625" defaultRowHeight="15" x14ac:dyDescent="0.25"/>
  <cols>
    <col min="1" max="1" width="10.7109375" style="2" customWidth="1"/>
    <col min="2" max="2" width="18.7109375" style="2" customWidth="1"/>
    <col min="3" max="3" width="32.28515625" style="3" customWidth="1"/>
    <col min="4" max="4" width="67" style="4" customWidth="1"/>
    <col min="5" max="5" width="65.7109375" style="5" customWidth="1"/>
    <col min="6" max="6" width="30.42578125" style="5" customWidth="1"/>
    <col min="7" max="8" width="30.7109375" style="6" customWidth="1"/>
    <col min="9" max="9" width="10.7109375" hidden="1" customWidth="1"/>
    <col min="10" max="11" width="10" style="21" hidden="1" customWidth="1"/>
    <col min="12" max="21" width="8.7109375" style="21" hidden="1" customWidth="1"/>
    <col min="22" max="22" width="60.7109375" style="21" hidden="1" customWidth="1"/>
    <col min="23" max="23" width="32.7109375" style="13" hidden="1" customWidth="1"/>
    <col min="24" max="16384" width="9.140625" style="13"/>
  </cols>
  <sheetData>
    <row r="1" spans="1:23" s="1" customFormat="1" ht="105" customHeight="1" thickBot="1" x14ac:dyDescent="0.3">
      <c r="A1" s="7" t="s">
        <v>75</v>
      </c>
      <c r="B1" s="7" t="s">
        <v>76</v>
      </c>
      <c r="C1" s="7" t="s">
        <v>77</v>
      </c>
      <c r="D1" s="7" t="s">
        <v>78</v>
      </c>
      <c r="E1" s="7" t="s">
        <v>79</v>
      </c>
      <c r="F1" s="7" t="s">
        <v>80</v>
      </c>
      <c r="G1" s="7" t="s">
        <v>81</v>
      </c>
      <c r="H1" s="7" t="s">
        <v>82</v>
      </c>
      <c r="I1" s="14" t="s">
        <v>83</v>
      </c>
      <c r="J1" s="14" t="s">
        <v>84</v>
      </c>
      <c r="K1" s="14" t="s">
        <v>85</v>
      </c>
      <c r="L1" s="14" t="s">
        <v>86</v>
      </c>
      <c r="M1" s="14" t="s">
        <v>87</v>
      </c>
      <c r="N1" s="14" t="s">
        <v>88</v>
      </c>
      <c r="O1" s="15" t="s">
        <v>89</v>
      </c>
      <c r="P1" s="15" t="s">
        <v>90</v>
      </c>
      <c r="Q1" s="15" t="s">
        <v>91</v>
      </c>
      <c r="R1" s="15" t="s">
        <v>92</v>
      </c>
      <c r="S1" s="15" t="s">
        <v>93</v>
      </c>
      <c r="T1" s="15" t="s">
        <v>94</v>
      </c>
      <c r="U1" s="16" t="s">
        <v>95</v>
      </c>
      <c r="V1" s="17" t="s">
        <v>96</v>
      </c>
      <c r="W1" s="57" t="s">
        <v>97</v>
      </c>
    </row>
    <row r="2" spans="1:23" s="1" customFormat="1" ht="26.25" customHeight="1" thickBot="1" x14ac:dyDescent="0.3">
      <c r="A2" s="59" t="s">
        <v>98</v>
      </c>
      <c r="B2" s="56"/>
      <c r="C2" s="60"/>
      <c r="D2" s="65"/>
      <c r="E2" s="23"/>
      <c r="F2" s="169" t="s">
        <v>154</v>
      </c>
      <c r="G2" s="145"/>
      <c r="H2" s="146"/>
      <c r="I2" s="47">
        <v>5</v>
      </c>
      <c r="J2" s="48">
        <v>2</v>
      </c>
      <c r="K2" s="48">
        <v>0</v>
      </c>
      <c r="L2" s="48">
        <v>3</v>
      </c>
      <c r="M2" s="48">
        <v>1</v>
      </c>
      <c r="N2" s="48">
        <v>0</v>
      </c>
      <c r="O2" s="48">
        <v>1</v>
      </c>
      <c r="P2" s="47">
        <v>0</v>
      </c>
      <c r="Q2" s="47">
        <v>0</v>
      </c>
      <c r="R2" s="49"/>
      <c r="S2" s="47" t="s">
        <v>100</v>
      </c>
      <c r="T2" s="18"/>
      <c r="U2" s="19"/>
      <c r="V2" s="20"/>
      <c r="W2" s="58"/>
    </row>
    <row r="3" spans="1:23" s="12" customFormat="1" ht="30" customHeight="1" x14ac:dyDescent="0.25">
      <c r="A3" s="8"/>
      <c r="B3" s="22"/>
      <c r="C3" s="9"/>
      <c r="D3" s="66" t="s">
        <v>101</v>
      </c>
      <c r="E3" s="10"/>
      <c r="F3" s="10"/>
      <c r="G3" s="11"/>
      <c r="H3" s="11"/>
      <c r="I3" s="9"/>
      <c r="J3" s="9"/>
      <c r="K3" s="9"/>
      <c r="L3" s="9"/>
      <c r="M3" s="9"/>
      <c r="N3" s="9"/>
      <c r="O3" s="9"/>
      <c r="P3" s="9"/>
      <c r="Q3" s="9"/>
      <c r="R3" s="9"/>
      <c r="S3" s="9"/>
      <c r="T3" s="9"/>
      <c r="U3" s="9"/>
      <c r="V3" s="9"/>
      <c r="W3" s="11"/>
    </row>
    <row r="4" spans="1:23" s="12" customFormat="1" ht="75" customHeight="1" x14ac:dyDescent="0.2">
      <c r="A4" s="106"/>
      <c r="B4" s="107"/>
      <c r="C4" s="107" t="s">
        <v>106</v>
      </c>
      <c r="D4" s="108" t="s">
        <v>156</v>
      </c>
      <c r="E4" s="113"/>
      <c r="F4" s="110" t="s">
        <v>104</v>
      </c>
      <c r="G4" s="110" t="s">
        <v>104</v>
      </c>
      <c r="H4" s="110" t="s">
        <v>104</v>
      </c>
      <c r="I4" s="111">
        <f>COUNTIFS(C4:C4,"=High",F4:F4,"=YES-Fully meets")</f>
        <v>0</v>
      </c>
      <c r="J4" s="111">
        <f>COUNTIFS(C4:C4,"=High",F4:F4,"=YES-Partially meets")</f>
        <v>0</v>
      </c>
      <c r="K4" s="111">
        <f>COUNTIFS(C4:C4,"=High",F4:F4,"=NO-Does not meet")</f>
        <v>0</v>
      </c>
      <c r="L4" s="111">
        <f>COUNTIFS(C4:C4,"=Medium",F4:F4,"=YES-Fully meets")</f>
        <v>0</v>
      </c>
      <c r="M4" s="111">
        <f>COUNTIFS(C4:C4,"=Medium",F4:F4,"=YES-Partially meets")</f>
        <v>0</v>
      </c>
      <c r="N4" s="111">
        <f>COUNTIFS(C4:C4,"=Medium",F4:F4,"=NO-Does not meet")</f>
        <v>0</v>
      </c>
      <c r="O4" s="111">
        <f>COUNTIFS(C4:C4,"=Low",F4:F4,"=YES-Fully meets")</f>
        <v>0</v>
      </c>
      <c r="P4" s="111">
        <f>COUNTIFS(C4:C4,"=Low",F4:F4,"=YES-Partially meets")</f>
        <v>0</v>
      </c>
      <c r="Q4" s="111">
        <f>COUNTIFS(C4:C4,"=Low",F4:F4,"=NO-Does not meet")</f>
        <v>0</v>
      </c>
      <c r="R4" s="111">
        <f>+($I4*$I$2)+($J4*$J$2)+(K4*$K$2)+(L4*$L$2)+(M4*$M$2)+(N4*$N$2)+(O4*$O$2)+(P4*$P$2)+(Q4*$Q$2)</f>
        <v>0</v>
      </c>
      <c r="S4" s="111">
        <f t="shared" ref="S4:S62" si="0">IF($G4="Production",1,IF($G4="Development",0.25,0))</f>
        <v>0</v>
      </c>
      <c r="T4" s="111">
        <f t="shared" ref="T4" si="1">+R4*S4</f>
        <v>0</v>
      </c>
      <c r="U4" s="111">
        <f t="shared" ref="U4" si="2">IF(C4="High",$I$2,IF(C4="Medium",$L$2,$O$2))</f>
        <v>5</v>
      </c>
      <c r="V4" s="112"/>
      <c r="W4" s="125"/>
    </row>
    <row r="5" spans="1:23" s="12" customFormat="1" ht="75" customHeight="1" x14ac:dyDescent="0.2">
      <c r="A5" s="106"/>
      <c r="B5" s="107"/>
      <c r="C5" s="107" t="s">
        <v>106</v>
      </c>
      <c r="D5" s="108" t="s">
        <v>156</v>
      </c>
      <c r="E5" s="113"/>
      <c r="F5" s="110" t="s">
        <v>104</v>
      </c>
      <c r="G5" s="110" t="s">
        <v>104</v>
      </c>
      <c r="H5" s="110" t="s">
        <v>104</v>
      </c>
      <c r="I5" s="111">
        <f t="shared" ref="I5:I68" si="3">COUNTIFS(C5:C5,"=High",F5:F5,"=YES-Fully meets")</f>
        <v>0</v>
      </c>
      <c r="J5" s="111">
        <f t="shared" ref="J5:J68" si="4">COUNTIFS(C5:C5,"=High",F5:F5,"=YES-Partially meets")</f>
        <v>0</v>
      </c>
      <c r="K5" s="111">
        <f t="shared" ref="K5:K68" si="5">COUNTIFS(C5:C5,"=High",F5:F5,"=NO-Does not meet")</f>
        <v>0</v>
      </c>
      <c r="L5" s="111">
        <f t="shared" ref="L5:L68" si="6">COUNTIFS(C5:C5,"=Medium",F5:F5,"=YES-Fully meets")</f>
        <v>0</v>
      </c>
      <c r="M5" s="111">
        <f t="shared" ref="M5:M68" si="7">COUNTIFS(C5:C5,"=Medium",F5:F5,"=YES-Partially meets")</f>
        <v>0</v>
      </c>
      <c r="N5" s="111">
        <f t="shared" ref="N5:N68" si="8">COUNTIFS(C5:C5,"=Medium",F5:F5,"=NO-Does not meet")</f>
        <v>0</v>
      </c>
      <c r="O5" s="111">
        <f t="shared" ref="O5:O68" si="9">COUNTIFS(C5:C5,"=Low",F5:F5,"=YES-Fully meets")</f>
        <v>0</v>
      </c>
      <c r="P5" s="111">
        <f t="shared" ref="P5:P68" si="10">COUNTIFS(C5:C5,"=Low",F5:F5,"=YES-Partially meets")</f>
        <v>0</v>
      </c>
      <c r="Q5" s="111">
        <f t="shared" ref="Q5:Q68" si="11">COUNTIFS(C5:C5,"=Low",F5:F5,"=NO-Does not meet")</f>
        <v>0</v>
      </c>
      <c r="R5" s="111">
        <f t="shared" ref="R5:R68" si="12">+($I5*$I$2)+($J5*$J$2)+(K5*$K$2)+(L5*$L$2)+(M5*$M$2)+(N5*$N$2)+(O5*$O$2)+(P5*$P$2)+(Q5*$Q$2)</f>
        <v>0</v>
      </c>
      <c r="S5" s="111">
        <f t="shared" si="0"/>
        <v>0</v>
      </c>
      <c r="T5" s="111">
        <f t="shared" ref="T5:T68" si="13">+R5*S5</f>
        <v>0</v>
      </c>
      <c r="U5" s="111">
        <f t="shared" ref="U5:U68" si="14">IF(C5="High",$I$2,IF(C5="Medium",$L$2,$O$2))</f>
        <v>5</v>
      </c>
      <c r="V5" s="112"/>
      <c r="W5" s="125"/>
    </row>
    <row r="6" spans="1:23" s="12" customFormat="1" ht="75" customHeight="1" x14ac:dyDescent="0.2">
      <c r="A6" s="106"/>
      <c r="B6" s="107"/>
      <c r="C6" s="107" t="s">
        <v>106</v>
      </c>
      <c r="D6" s="108" t="s">
        <v>156</v>
      </c>
      <c r="E6" s="113"/>
      <c r="F6" s="110" t="s">
        <v>104</v>
      </c>
      <c r="G6" s="110" t="s">
        <v>104</v>
      </c>
      <c r="H6" s="110" t="s">
        <v>104</v>
      </c>
      <c r="I6" s="111">
        <f t="shared" si="3"/>
        <v>0</v>
      </c>
      <c r="J6" s="111">
        <f t="shared" si="4"/>
        <v>0</v>
      </c>
      <c r="K6" s="111">
        <f t="shared" si="5"/>
        <v>0</v>
      </c>
      <c r="L6" s="111">
        <f t="shared" si="6"/>
        <v>0</v>
      </c>
      <c r="M6" s="111">
        <f t="shared" si="7"/>
        <v>0</v>
      </c>
      <c r="N6" s="111">
        <f t="shared" si="8"/>
        <v>0</v>
      </c>
      <c r="O6" s="111">
        <f t="shared" si="9"/>
        <v>0</v>
      </c>
      <c r="P6" s="111">
        <f t="shared" si="10"/>
        <v>0</v>
      </c>
      <c r="Q6" s="111">
        <f t="shared" si="11"/>
        <v>0</v>
      </c>
      <c r="R6" s="111">
        <f t="shared" si="12"/>
        <v>0</v>
      </c>
      <c r="S6" s="111">
        <f t="shared" si="0"/>
        <v>0</v>
      </c>
      <c r="T6" s="111">
        <f t="shared" si="13"/>
        <v>0</v>
      </c>
      <c r="U6" s="111">
        <f t="shared" si="14"/>
        <v>5</v>
      </c>
      <c r="V6" s="112"/>
      <c r="W6" s="125"/>
    </row>
    <row r="7" spans="1:23" s="12" customFormat="1" ht="75" customHeight="1" x14ac:dyDescent="0.2">
      <c r="A7" s="106"/>
      <c r="B7" s="107"/>
      <c r="C7" s="107" t="s">
        <v>106</v>
      </c>
      <c r="D7" s="108" t="s">
        <v>156</v>
      </c>
      <c r="E7" s="113"/>
      <c r="F7" s="110" t="s">
        <v>104</v>
      </c>
      <c r="G7" s="110" t="s">
        <v>104</v>
      </c>
      <c r="H7" s="110" t="s">
        <v>104</v>
      </c>
      <c r="I7" s="111">
        <f t="shared" si="3"/>
        <v>0</v>
      </c>
      <c r="J7" s="111">
        <f t="shared" si="4"/>
        <v>0</v>
      </c>
      <c r="K7" s="111">
        <f t="shared" si="5"/>
        <v>0</v>
      </c>
      <c r="L7" s="111">
        <f t="shared" si="6"/>
        <v>0</v>
      </c>
      <c r="M7" s="111">
        <f t="shared" si="7"/>
        <v>0</v>
      </c>
      <c r="N7" s="111">
        <f t="shared" si="8"/>
        <v>0</v>
      </c>
      <c r="O7" s="111">
        <f t="shared" si="9"/>
        <v>0</v>
      </c>
      <c r="P7" s="111">
        <f t="shared" si="10"/>
        <v>0</v>
      </c>
      <c r="Q7" s="111">
        <f t="shared" si="11"/>
        <v>0</v>
      </c>
      <c r="R7" s="111">
        <f t="shared" si="12"/>
        <v>0</v>
      </c>
      <c r="S7" s="111">
        <f t="shared" si="0"/>
        <v>0</v>
      </c>
      <c r="T7" s="111">
        <f t="shared" si="13"/>
        <v>0</v>
      </c>
      <c r="U7" s="111">
        <f t="shared" si="14"/>
        <v>5</v>
      </c>
      <c r="V7" s="112"/>
      <c r="W7" s="125"/>
    </row>
    <row r="8" spans="1:23" s="12" customFormat="1" ht="75" customHeight="1" x14ac:dyDescent="0.2">
      <c r="A8" s="106"/>
      <c r="B8" s="107"/>
      <c r="C8" s="107" t="s">
        <v>106</v>
      </c>
      <c r="D8" s="108" t="s">
        <v>156</v>
      </c>
      <c r="E8" s="113"/>
      <c r="F8" s="110" t="s">
        <v>104</v>
      </c>
      <c r="G8" s="110" t="s">
        <v>104</v>
      </c>
      <c r="H8" s="110" t="s">
        <v>104</v>
      </c>
      <c r="I8" s="111">
        <f t="shared" si="3"/>
        <v>0</v>
      </c>
      <c r="J8" s="111">
        <f t="shared" si="4"/>
        <v>0</v>
      </c>
      <c r="K8" s="111">
        <f t="shared" si="5"/>
        <v>0</v>
      </c>
      <c r="L8" s="111">
        <f t="shared" si="6"/>
        <v>0</v>
      </c>
      <c r="M8" s="111">
        <f t="shared" si="7"/>
        <v>0</v>
      </c>
      <c r="N8" s="111">
        <f t="shared" si="8"/>
        <v>0</v>
      </c>
      <c r="O8" s="111">
        <f t="shared" si="9"/>
        <v>0</v>
      </c>
      <c r="P8" s="111">
        <f t="shared" si="10"/>
        <v>0</v>
      </c>
      <c r="Q8" s="111">
        <f t="shared" si="11"/>
        <v>0</v>
      </c>
      <c r="R8" s="111">
        <f t="shared" si="12"/>
        <v>0</v>
      </c>
      <c r="S8" s="111">
        <f t="shared" si="0"/>
        <v>0</v>
      </c>
      <c r="T8" s="111">
        <f t="shared" si="13"/>
        <v>0</v>
      </c>
      <c r="U8" s="111">
        <f t="shared" si="14"/>
        <v>5</v>
      </c>
      <c r="V8" s="112"/>
      <c r="W8" s="125"/>
    </row>
    <row r="9" spans="1:23" s="12" customFormat="1" ht="75" customHeight="1" x14ac:dyDescent="0.2">
      <c r="A9" s="106"/>
      <c r="B9" s="107"/>
      <c r="C9" s="107" t="s">
        <v>106</v>
      </c>
      <c r="D9" s="108" t="s">
        <v>156</v>
      </c>
      <c r="E9" s="61"/>
      <c r="F9" s="110" t="s">
        <v>104</v>
      </c>
      <c r="G9" s="110" t="s">
        <v>104</v>
      </c>
      <c r="H9" s="110" t="s">
        <v>104</v>
      </c>
      <c r="I9" s="111">
        <f t="shared" si="3"/>
        <v>0</v>
      </c>
      <c r="J9" s="111">
        <f t="shared" si="4"/>
        <v>0</v>
      </c>
      <c r="K9" s="111">
        <f t="shared" si="5"/>
        <v>0</v>
      </c>
      <c r="L9" s="111">
        <f t="shared" si="6"/>
        <v>0</v>
      </c>
      <c r="M9" s="111">
        <f t="shared" si="7"/>
        <v>0</v>
      </c>
      <c r="N9" s="111">
        <f t="shared" si="8"/>
        <v>0</v>
      </c>
      <c r="O9" s="111">
        <f t="shared" si="9"/>
        <v>0</v>
      </c>
      <c r="P9" s="111">
        <f t="shared" si="10"/>
        <v>0</v>
      </c>
      <c r="Q9" s="111">
        <f t="shared" si="11"/>
        <v>0</v>
      </c>
      <c r="R9" s="111">
        <f t="shared" si="12"/>
        <v>0</v>
      </c>
      <c r="S9" s="111">
        <f t="shared" si="0"/>
        <v>0</v>
      </c>
      <c r="T9" s="111">
        <f t="shared" si="13"/>
        <v>0</v>
      </c>
      <c r="U9" s="111">
        <f t="shared" si="14"/>
        <v>5</v>
      </c>
      <c r="V9" s="115"/>
      <c r="W9" s="125"/>
    </row>
    <row r="10" spans="1:23" s="12" customFormat="1" ht="75" customHeight="1" x14ac:dyDescent="0.2">
      <c r="A10" s="106"/>
      <c r="B10" s="107"/>
      <c r="C10" s="107" t="s">
        <v>106</v>
      </c>
      <c r="D10" s="108" t="s">
        <v>156</v>
      </c>
      <c r="E10" s="113"/>
      <c r="F10" s="110" t="s">
        <v>104</v>
      </c>
      <c r="G10" s="110" t="s">
        <v>104</v>
      </c>
      <c r="H10" s="110" t="s">
        <v>104</v>
      </c>
      <c r="I10" s="111">
        <f t="shared" si="3"/>
        <v>0</v>
      </c>
      <c r="J10" s="111">
        <f t="shared" si="4"/>
        <v>0</v>
      </c>
      <c r="K10" s="111">
        <f t="shared" si="5"/>
        <v>0</v>
      </c>
      <c r="L10" s="111">
        <f t="shared" si="6"/>
        <v>0</v>
      </c>
      <c r="M10" s="111">
        <f t="shared" si="7"/>
        <v>0</v>
      </c>
      <c r="N10" s="111">
        <f t="shared" si="8"/>
        <v>0</v>
      </c>
      <c r="O10" s="111">
        <f t="shared" si="9"/>
        <v>0</v>
      </c>
      <c r="P10" s="111">
        <f t="shared" si="10"/>
        <v>0</v>
      </c>
      <c r="Q10" s="111">
        <f t="shared" si="11"/>
        <v>0</v>
      </c>
      <c r="R10" s="111">
        <f t="shared" si="12"/>
        <v>0</v>
      </c>
      <c r="S10" s="111">
        <f t="shared" si="0"/>
        <v>0</v>
      </c>
      <c r="T10" s="111">
        <f t="shared" si="13"/>
        <v>0</v>
      </c>
      <c r="U10" s="111">
        <f t="shared" si="14"/>
        <v>5</v>
      </c>
      <c r="V10" s="115"/>
      <c r="W10" s="125"/>
    </row>
    <row r="11" spans="1:23" s="12" customFormat="1" ht="75" customHeight="1" x14ac:dyDescent="0.2">
      <c r="A11" s="106"/>
      <c r="B11" s="107"/>
      <c r="C11" s="107" t="s">
        <v>106</v>
      </c>
      <c r="D11" s="108" t="s">
        <v>156</v>
      </c>
      <c r="E11" s="113"/>
      <c r="F11" s="110" t="s">
        <v>104</v>
      </c>
      <c r="G11" s="110" t="s">
        <v>104</v>
      </c>
      <c r="H11" s="110" t="s">
        <v>104</v>
      </c>
      <c r="I11" s="111">
        <f t="shared" si="3"/>
        <v>0</v>
      </c>
      <c r="J11" s="111">
        <f t="shared" si="4"/>
        <v>0</v>
      </c>
      <c r="K11" s="111">
        <f t="shared" si="5"/>
        <v>0</v>
      </c>
      <c r="L11" s="111">
        <f t="shared" si="6"/>
        <v>0</v>
      </c>
      <c r="M11" s="111">
        <f t="shared" si="7"/>
        <v>0</v>
      </c>
      <c r="N11" s="111">
        <f t="shared" si="8"/>
        <v>0</v>
      </c>
      <c r="O11" s="111">
        <f t="shared" si="9"/>
        <v>0</v>
      </c>
      <c r="P11" s="111">
        <f t="shared" si="10"/>
        <v>0</v>
      </c>
      <c r="Q11" s="111">
        <f t="shared" si="11"/>
        <v>0</v>
      </c>
      <c r="R11" s="111">
        <f t="shared" si="12"/>
        <v>0</v>
      </c>
      <c r="S11" s="111">
        <f t="shared" si="0"/>
        <v>0</v>
      </c>
      <c r="T11" s="111">
        <f t="shared" si="13"/>
        <v>0</v>
      </c>
      <c r="U11" s="111">
        <f t="shared" si="14"/>
        <v>5</v>
      </c>
      <c r="V11" s="115"/>
      <c r="W11" s="125"/>
    </row>
    <row r="12" spans="1:23" s="12" customFormat="1" ht="75" customHeight="1" x14ac:dyDescent="0.2">
      <c r="A12" s="106"/>
      <c r="B12" s="107"/>
      <c r="C12" s="107" t="s">
        <v>103</v>
      </c>
      <c r="D12" s="108" t="s">
        <v>156</v>
      </c>
      <c r="E12" s="113"/>
      <c r="F12" s="110" t="s">
        <v>104</v>
      </c>
      <c r="G12" s="110" t="s">
        <v>104</v>
      </c>
      <c r="H12" s="110" t="s">
        <v>104</v>
      </c>
      <c r="I12" s="111">
        <f t="shared" si="3"/>
        <v>0</v>
      </c>
      <c r="J12" s="111">
        <f t="shared" si="4"/>
        <v>0</v>
      </c>
      <c r="K12" s="111">
        <f t="shared" si="5"/>
        <v>0</v>
      </c>
      <c r="L12" s="111">
        <f t="shared" si="6"/>
        <v>0</v>
      </c>
      <c r="M12" s="111">
        <f t="shared" si="7"/>
        <v>0</v>
      </c>
      <c r="N12" s="111">
        <f t="shared" si="8"/>
        <v>0</v>
      </c>
      <c r="O12" s="111">
        <f t="shared" si="9"/>
        <v>0</v>
      </c>
      <c r="P12" s="111">
        <f t="shared" si="10"/>
        <v>0</v>
      </c>
      <c r="Q12" s="111">
        <f t="shared" si="11"/>
        <v>0</v>
      </c>
      <c r="R12" s="111">
        <f t="shared" si="12"/>
        <v>0</v>
      </c>
      <c r="S12" s="111">
        <f t="shared" si="0"/>
        <v>0</v>
      </c>
      <c r="T12" s="111">
        <f t="shared" si="13"/>
        <v>0</v>
      </c>
      <c r="U12" s="111">
        <f t="shared" si="14"/>
        <v>3</v>
      </c>
      <c r="V12" s="115"/>
      <c r="W12" s="125"/>
    </row>
    <row r="13" spans="1:23" s="12" customFormat="1" ht="75" customHeight="1" x14ac:dyDescent="0.2">
      <c r="A13" s="106"/>
      <c r="B13" s="107"/>
      <c r="C13" s="107" t="s">
        <v>103</v>
      </c>
      <c r="D13" s="108" t="s">
        <v>156</v>
      </c>
      <c r="E13" s="113"/>
      <c r="F13" s="110" t="s">
        <v>104</v>
      </c>
      <c r="G13" s="110" t="s">
        <v>104</v>
      </c>
      <c r="H13" s="110" t="s">
        <v>104</v>
      </c>
      <c r="I13" s="111">
        <f t="shared" si="3"/>
        <v>0</v>
      </c>
      <c r="J13" s="111">
        <f t="shared" si="4"/>
        <v>0</v>
      </c>
      <c r="K13" s="111">
        <f t="shared" si="5"/>
        <v>0</v>
      </c>
      <c r="L13" s="111">
        <f t="shared" si="6"/>
        <v>0</v>
      </c>
      <c r="M13" s="111">
        <f t="shared" si="7"/>
        <v>0</v>
      </c>
      <c r="N13" s="111">
        <f t="shared" si="8"/>
        <v>0</v>
      </c>
      <c r="O13" s="111">
        <f t="shared" si="9"/>
        <v>0</v>
      </c>
      <c r="P13" s="111">
        <f t="shared" si="10"/>
        <v>0</v>
      </c>
      <c r="Q13" s="111">
        <f t="shared" si="11"/>
        <v>0</v>
      </c>
      <c r="R13" s="111">
        <f t="shared" si="12"/>
        <v>0</v>
      </c>
      <c r="S13" s="111">
        <f t="shared" si="0"/>
        <v>0</v>
      </c>
      <c r="T13" s="111">
        <f t="shared" si="13"/>
        <v>0</v>
      </c>
      <c r="U13" s="111">
        <f t="shared" si="14"/>
        <v>3</v>
      </c>
      <c r="V13" s="115"/>
      <c r="W13" s="125"/>
    </row>
    <row r="14" spans="1:23" s="12" customFormat="1" ht="75" customHeight="1" x14ac:dyDescent="0.2">
      <c r="A14" s="106"/>
      <c r="B14" s="107"/>
      <c r="C14" s="107" t="s">
        <v>103</v>
      </c>
      <c r="D14" s="108" t="s">
        <v>156</v>
      </c>
      <c r="E14" s="63"/>
      <c r="F14" s="110" t="s">
        <v>104</v>
      </c>
      <c r="G14" s="110" t="s">
        <v>104</v>
      </c>
      <c r="H14" s="110" t="s">
        <v>104</v>
      </c>
      <c r="I14" s="111">
        <f t="shared" si="3"/>
        <v>0</v>
      </c>
      <c r="J14" s="111">
        <f t="shared" si="4"/>
        <v>0</v>
      </c>
      <c r="K14" s="111">
        <f t="shared" si="5"/>
        <v>0</v>
      </c>
      <c r="L14" s="111">
        <f t="shared" si="6"/>
        <v>0</v>
      </c>
      <c r="M14" s="111">
        <f t="shared" si="7"/>
        <v>0</v>
      </c>
      <c r="N14" s="111">
        <f t="shared" si="8"/>
        <v>0</v>
      </c>
      <c r="O14" s="111">
        <f t="shared" si="9"/>
        <v>0</v>
      </c>
      <c r="P14" s="111">
        <f t="shared" si="10"/>
        <v>0</v>
      </c>
      <c r="Q14" s="111">
        <f t="shared" si="11"/>
        <v>0</v>
      </c>
      <c r="R14" s="111">
        <f t="shared" si="12"/>
        <v>0</v>
      </c>
      <c r="S14" s="111">
        <f t="shared" si="0"/>
        <v>0</v>
      </c>
      <c r="T14" s="111">
        <f t="shared" si="13"/>
        <v>0</v>
      </c>
      <c r="U14" s="111">
        <f t="shared" si="14"/>
        <v>3</v>
      </c>
      <c r="V14" s="112"/>
      <c r="W14" s="125"/>
    </row>
    <row r="15" spans="1:23" s="12" customFormat="1" ht="75" customHeight="1" x14ac:dyDescent="0.2">
      <c r="A15" s="106"/>
      <c r="B15" s="107"/>
      <c r="C15" s="107" t="s">
        <v>103</v>
      </c>
      <c r="D15" s="108" t="s">
        <v>156</v>
      </c>
      <c r="E15" s="113"/>
      <c r="F15" s="110" t="s">
        <v>104</v>
      </c>
      <c r="G15" s="110" t="s">
        <v>104</v>
      </c>
      <c r="H15" s="110" t="s">
        <v>104</v>
      </c>
      <c r="I15" s="111">
        <f t="shared" si="3"/>
        <v>0</v>
      </c>
      <c r="J15" s="111">
        <f t="shared" si="4"/>
        <v>0</v>
      </c>
      <c r="K15" s="111">
        <f t="shared" si="5"/>
        <v>0</v>
      </c>
      <c r="L15" s="111">
        <f t="shared" si="6"/>
        <v>0</v>
      </c>
      <c r="M15" s="111">
        <f t="shared" si="7"/>
        <v>0</v>
      </c>
      <c r="N15" s="111">
        <f t="shared" si="8"/>
        <v>0</v>
      </c>
      <c r="O15" s="111">
        <f t="shared" si="9"/>
        <v>0</v>
      </c>
      <c r="P15" s="111">
        <f t="shared" si="10"/>
        <v>0</v>
      </c>
      <c r="Q15" s="111">
        <f t="shared" si="11"/>
        <v>0</v>
      </c>
      <c r="R15" s="111">
        <f t="shared" si="12"/>
        <v>0</v>
      </c>
      <c r="S15" s="111">
        <f t="shared" si="0"/>
        <v>0</v>
      </c>
      <c r="T15" s="111">
        <f t="shared" si="13"/>
        <v>0</v>
      </c>
      <c r="U15" s="111">
        <f t="shared" si="14"/>
        <v>3</v>
      </c>
      <c r="V15" s="112"/>
      <c r="W15" s="125"/>
    </row>
    <row r="16" spans="1:23" s="12" customFormat="1" ht="75" customHeight="1" x14ac:dyDescent="0.2">
      <c r="A16" s="106"/>
      <c r="B16" s="107"/>
      <c r="C16" s="107" t="s">
        <v>103</v>
      </c>
      <c r="D16" s="108" t="s">
        <v>156</v>
      </c>
      <c r="E16" s="61"/>
      <c r="F16" s="110" t="s">
        <v>104</v>
      </c>
      <c r="G16" s="110" t="s">
        <v>104</v>
      </c>
      <c r="H16" s="110" t="s">
        <v>104</v>
      </c>
      <c r="I16" s="111">
        <f t="shared" si="3"/>
        <v>0</v>
      </c>
      <c r="J16" s="111">
        <f t="shared" si="4"/>
        <v>0</v>
      </c>
      <c r="K16" s="111">
        <f t="shared" si="5"/>
        <v>0</v>
      </c>
      <c r="L16" s="111">
        <f t="shared" si="6"/>
        <v>0</v>
      </c>
      <c r="M16" s="111">
        <f t="shared" si="7"/>
        <v>0</v>
      </c>
      <c r="N16" s="111">
        <f t="shared" si="8"/>
        <v>0</v>
      </c>
      <c r="O16" s="111">
        <f t="shared" si="9"/>
        <v>0</v>
      </c>
      <c r="P16" s="111">
        <f t="shared" si="10"/>
        <v>0</v>
      </c>
      <c r="Q16" s="111">
        <f t="shared" si="11"/>
        <v>0</v>
      </c>
      <c r="R16" s="111">
        <f t="shared" si="12"/>
        <v>0</v>
      </c>
      <c r="S16" s="111">
        <f t="shared" si="0"/>
        <v>0</v>
      </c>
      <c r="T16" s="111">
        <f t="shared" si="13"/>
        <v>0</v>
      </c>
      <c r="U16" s="111">
        <f t="shared" si="14"/>
        <v>3</v>
      </c>
      <c r="V16" s="112"/>
      <c r="W16" s="125"/>
    </row>
    <row r="17" spans="1:23" s="12" customFormat="1" ht="75" customHeight="1" x14ac:dyDescent="0.2">
      <c r="A17" s="106"/>
      <c r="B17" s="107"/>
      <c r="C17" s="107" t="s">
        <v>106</v>
      </c>
      <c r="D17" s="108" t="s">
        <v>156</v>
      </c>
      <c r="E17" s="113"/>
      <c r="F17" s="110" t="s">
        <v>104</v>
      </c>
      <c r="G17" s="110" t="s">
        <v>104</v>
      </c>
      <c r="H17" s="110" t="s">
        <v>104</v>
      </c>
      <c r="I17" s="111">
        <f t="shared" si="3"/>
        <v>0</v>
      </c>
      <c r="J17" s="111">
        <f t="shared" si="4"/>
        <v>0</v>
      </c>
      <c r="K17" s="111">
        <f t="shared" si="5"/>
        <v>0</v>
      </c>
      <c r="L17" s="111">
        <f t="shared" si="6"/>
        <v>0</v>
      </c>
      <c r="M17" s="111">
        <f t="shared" si="7"/>
        <v>0</v>
      </c>
      <c r="N17" s="111">
        <f t="shared" si="8"/>
        <v>0</v>
      </c>
      <c r="O17" s="111">
        <f t="shared" si="9"/>
        <v>0</v>
      </c>
      <c r="P17" s="111">
        <f t="shared" si="10"/>
        <v>0</v>
      </c>
      <c r="Q17" s="111">
        <f t="shared" si="11"/>
        <v>0</v>
      </c>
      <c r="R17" s="111">
        <f t="shared" si="12"/>
        <v>0</v>
      </c>
      <c r="S17" s="111">
        <f t="shared" si="0"/>
        <v>0</v>
      </c>
      <c r="T17" s="111">
        <f t="shared" si="13"/>
        <v>0</v>
      </c>
      <c r="U17" s="111">
        <f t="shared" si="14"/>
        <v>5</v>
      </c>
      <c r="V17" s="115"/>
      <c r="W17" s="125"/>
    </row>
    <row r="18" spans="1:23" s="12" customFormat="1" ht="75" customHeight="1" x14ac:dyDescent="0.2">
      <c r="A18" s="106"/>
      <c r="B18" s="107"/>
      <c r="C18" s="107" t="s">
        <v>106</v>
      </c>
      <c r="D18" s="108" t="s">
        <v>156</v>
      </c>
      <c r="E18" s="113"/>
      <c r="F18" s="110" t="s">
        <v>104</v>
      </c>
      <c r="G18" s="110" t="s">
        <v>104</v>
      </c>
      <c r="H18" s="110" t="s">
        <v>104</v>
      </c>
      <c r="I18" s="111">
        <f t="shared" si="3"/>
        <v>0</v>
      </c>
      <c r="J18" s="111">
        <f t="shared" si="4"/>
        <v>0</v>
      </c>
      <c r="K18" s="111">
        <f t="shared" si="5"/>
        <v>0</v>
      </c>
      <c r="L18" s="111">
        <f t="shared" si="6"/>
        <v>0</v>
      </c>
      <c r="M18" s="111">
        <f t="shared" si="7"/>
        <v>0</v>
      </c>
      <c r="N18" s="111">
        <f t="shared" si="8"/>
        <v>0</v>
      </c>
      <c r="O18" s="111">
        <f t="shared" si="9"/>
        <v>0</v>
      </c>
      <c r="P18" s="111">
        <f t="shared" si="10"/>
        <v>0</v>
      </c>
      <c r="Q18" s="111">
        <f t="shared" si="11"/>
        <v>0</v>
      </c>
      <c r="R18" s="111">
        <f t="shared" si="12"/>
        <v>0</v>
      </c>
      <c r="S18" s="111">
        <f t="shared" si="0"/>
        <v>0</v>
      </c>
      <c r="T18" s="111">
        <f t="shared" si="13"/>
        <v>0</v>
      </c>
      <c r="U18" s="111">
        <f t="shared" si="14"/>
        <v>5</v>
      </c>
      <c r="V18" s="115"/>
      <c r="W18" s="125"/>
    </row>
    <row r="19" spans="1:23" s="12" customFormat="1" ht="75" customHeight="1" x14ac:dyDescent="0.2">
      <c r="A19" s="106"/>
      <c r="B19" s="107"/>
      <c r="C19" s="107" t="s">
        <v>106</v>
      </c>
      <c r="D19" s="108" t="s">
        <v>156</v>
      </c>
      <c r="E19" s="109"/>
      <c r="F19" s="110" t="s">
        <v>104</v>
      </c>
      <c r="G19" s="110" t="s">
        <v>104</v>
      </c>
      <c r="H19" s="110" t="s">
        <v>104</v>
      </c>
      <c r="I19" s="111">
        <f t="shared" si="3"/>
        <v>0</v>
      </c>
      <c r="J19" s="111">
        <f t="shared" si="4"/>
        <v>0</v>
      </c>
      <c r="K19" s="111">
        <f t="shared" si="5"/>
        <v>0</v>
      </c>
      <c r="L19" s="111">
        <f t="shared" si="6"/>
        <v>0</v>
      </c>
      <c r="M19" s="111">
        <f t="shared" si="7"/>
        <v>0</v>
      </c>
      <c r="N19" s="111">
        <f t="shared" si="8"/>
        <v>0</v>
      </c>
      <c r="O19" s="111">
        <f t="shared" si="9"/>
        <v>0</v>
      </c>
      <c r="P19" s="111">
        <f t="shared" si="10"/>
        <v>0</v>
      </c>
      <c r="Q19" s="111">
        <f t="shared" si="11"/>
        <v>0</v>
      </c>
      <c r="R19" s="111">
        <f t="shared" si="12"/>
        <v>0</v>
      </c>
      <c r="S19" s="111">
        <f t="shared" si="0"/>
        <v>0</v>
      </c>
      <c r="T19" s="111">
        <f t="shared" si="13"/>
        <v>0</v>
      </c>
      <c r="U19" s="111">
        <f t="shared" si="14"/>
        <v>5</v>
      </c>
      <c r="V19" s="115"/>
      <c r="W19" s="125"/>
    </row>
    <row r="20" spans="1:23" s="12" customFormat="1" ht="75" customHeight="1" x14ac:dyDescent="0.2">
      <c r="A20" s="106"/>
      <c r="B20" s="107"/>
      <c r="C20" s="107" t="s">
        <v>106</v>
      </c>
      <c r="D20" s="108" t="s">
        <v>156</v>
      </c>
      <c r="E20" s="109"/>
      <c r="F20" s="110" t="s">
        <v>104</v>
      </c>
      <c r="G20" s="110" t="s">
        <v>104</v>
      </c>
      <c r="H20" s="110" t="s">
        <v>104</v>
      </c>
      <c r="I20" s="111">
        <f t="shared" si="3"/>
        <v>0</v>
      </c>
      <c r="J20" s="111">
        <f t="shared" si="4"/>
        <v>0</v>
      </c>
      <c r="K20" s="111">
        <f t="shared" si="5"/>
        <v>0</v>
      </c>
      <c r="L20" s="111">
        <f t="shared" si="6"/>
        <v>0</v>
      </c>
      <c r="M20" s="111">
        <f t="shared" si="7"/>
        <v>0</v>
      </c>
      <c r="N20" s="111">
        <f t="shared" si="8"/>
        <v>0</v>
      </c>
      <c r="O20" s="111">
        <f t="shared" si="9"/>
        <v>0</v>
      </c>
      <c r="P20" s="111">
        <f t="shared" si="10"/>
        <v>0</v>
      </c>
      <c r="Q20" s="111">
        <f t="shared" si="11"/>
        <v>0</v>
      </c>
      <c r="R20" s="111">
        <f t="shared" si="12"/>
        <v>0</v>
      </c>
      <c r="S20" s="111">
        <f t="shared" si="0"/>
        <v>0</v>
      </c>
      <c r="T20" s="111">
        <f t="shared" si="13"/>
        <v>0</v>
      </c>
      <c r="U20" s="111">
        <f t="shared" si="14"/>
        <v>5</v>
      </c>
      <c r="V20" s="112"/>
      <c r="W20" s="125"/>
    </row>
    <row r="21" spans="1:23" s="12" customFormat="1" ht="75" customHeight="1" x14ac:dyDescent="0.2">
      <c r="A21" s="106"/>
      <c r="B21" s="107"/>
      <c r="C21" s="107" t="s">
        <v>106</v>
      </c>
      <c r="D21" s="108" t="s">
        <v>156</v>
      </c>
      <c r="E21" s="109"/>
      <c r="F21" s="110" t="s">
        <v>104</v>
      </c>
      <c r="G21" s="110" t="s">
        <v>104</v>
      </c>
      <c r="H21" s="110" t="s">
        <v>104</v>
      </c>
      <c r="I21" s="111">
        <f t="shared" si="3"/>
        <v>0</v>
      </c>
      <c r="J21" s="111">
        <f t="shared" si="4"/>
        <v>0</v>
      </c>
      <c r="K21" s="111">
        <f t="shared" si="5"/>
        <v>0</v>
      </c>
      <c r="L21" s="111">
        <f t="shared" si="6"/>
        <v>0</v>
      </c>
      <c r="M21" s="111">
        <f t="shared" si="7"/>
        <v>0</v>
      </c>
      <c r="N21" s="111">
        <f t="shared" si="8"/>
        <v>0</v>
      </c>
      <c r="O21" s="111">
        <f t="shared" si="9"/>
        <v>0</v>
      </c>
      <c r="P21" s="111">
        <f t="shared" si="10"/>
        <v>0</v>
      </c>
      <c r="Q21" s="111">
        <f t="shared" si="11"/>
        <v>0</v>
      </c>
      <c r="R21" s="111">
        <f t="shared" si="12"/>
        <v>0</v>
      </c>
      <c r="S21" s="111">
        <f t="shared" si="0"/>
        <v>0</v>
      </c>
      <c r="T21" s="111">
        <f t="shared" si="13"/>
        <v>0</v>
      </c>
      <c r="U21" s="111">
        <f t="shared" si="14"/>
        <v>5</v>
      </c>
      <c r="V21" s="112"/>
      <c r="W21" s="125"/>
    </row>
    <row r="22" spans="1:23" s="12" customFormat="1" ht="75" customHeight="1" x14ac:dyDescent="0.2">
      <c r="A22" s="106"/>
      <c r="B22" s="107"/>
      <c r="C22" s="107" t="s">
        <v>103</v>
      </c>
      <c r="D22" s="108" t="s">
        <v>156</v>
      </c>
      <c r="E22" s="109"/>
      <c r="F22" s="110" t="s">
        <v>104</v>
      </c>
      <c r="G22" s="110" t="s">
        <v>104</v>
      </c>
      <c r="H22" s="110" t="s">
        <v>104</v>
      </c>
      <c r="I22" s="111">
        <f t="shared" si="3"/>
        <v>0</v>
      </c>
      <c r="J22" s="111">
        <f t="shared" si="4"/>
        <v>0</v>
      </c>
      <c r="K22" s="111">
        <f t="shared" si="5"/>
        <v>0</v>
      </c>
      <c r="L22" s="111">
        <f t="shared" si="6"/>
        <v>0</v>
      </c>
      <c r="M22" s="111">
        <f t="shared" si="7"/>
        <v>0</v>
      </c>
      <c r="N22" s="111">
        <f t="shared" si="8"/>
        <v>0</v>
      </c>
      <c r="O22" s="111">
        <f t="shared" si="9"/>
        <v>0</v>
      </c>
      <c r="P22" s="111">
        <f t="shared" si="10"/>
        <v>0</v>
      </c>
      <c r="Q22" s="111">
        <f t="shared" si="11"/>
        <v>0</v>
      </c>
      <c r="R22" s="111">
        <f t="shared" si="12"/>
        <v>0</v>
      </c>
      <c r="S22" s="111">
        <f t="shared" si="0"/>
        <v>0</v>
      </c>
      <c r="T22" s="111">
        <f t="shared" si="13"/>
        <v>0</v>
      </c>
      <c r="U22" s="111">
        <f t="shared" si="14"/>
        <v>3</v>
      </c>
      <c r="V22" s="112"/>
      <c r="W22" s="125"/>
    </row>
    <row r="23" spans="1:23" s="12" customFormat="1" ht="75" customHeight="1" x14ac:dyDescent="0.2">
      <c r="A23" s="106"/>
      <c r="B23" s="107"/>
      <c r="C23" s="107" t="s">
        <v>106</v>
      </c>
      <c r="D23" s="108" t="s">
        <v>156</v>
      </c>
      <c r="E23" s="109"/>
      <c r="F23" s="110" t="s">
        <v>104</v>
      </c>
      <c r="G23" s="110" t="s">
        <v>104</v>
      </c>
      <c r="H23" s="110" t="s">
        <v>104</v>
      </c>
      <c r="I23" s="111">
        <f t="shared" si="3"/>
        <v>0</v>
      </c>
      <c r="J23" s="111">
        <f t="shared" si="4"/>
        <v>0</v>
      </c>
      <c r="K23" s="111">
        <f t="shared" si="5"/>
        <v>0</v>
      </c>
      <c r="L23" s="111">
        <f t="shared" si="6"/>
        <v>0</v>
      </c>
      <c r="M23" s="111">
        <f t="shared" si="7"/>
        <v>0</v>
      </c>
      <c r="N23" s="111">
        <f t="shared" si="8"/>
        <v>0</v>
      </c>
      <c r="O23" s="111">
        <f t="shared" si="9"/>
        <v>0</v>
      </c>
      <c r="P23" s="111">
        <f t="shared" si="10"/>
        <v>0</v>
      </c>
      <c r="Q23" s="111">
        <f t="shared" si="11"/>
        <v>0</v>
      </c>
      <c r="R23" s="111">
        <f t="shared" si="12"/>
        <v>0</v>
      </c>
      <c r="S23" s="111">
        <f t="shared" si="0"/>
        <v>0</v>
      </c>
      <c r="T23" s="111">
        <f t="shared" si="13"/>
        <v>0</v>
      </c>
      <c r="U23" s="111">
        <f t="shared" si="14"/>
        <v>5</v>
      </c>
      <c r="V23" s="112"/>
      <c r="W23" s="125"/>
    </row>
    <row r="24" spans="1:23" s="12" customFormat="1" ht="75" customHeight="1" x14ac:dyDescent="0.2">
      <c r="A24" s="106"/>
      <c r="B24" s="107"/>
      <c r="C24" s="107" t="s">
        <v>106</v>
      </c>
      <c r="D24" s="108" t="s">
        <v>156</v>
      </c>
      <c r="E24" s="113"/>
      <c r="F24" s="110" t="s">
        <v>104</v>
      </c>
      <c r="G24" s="110" t="s">
        <v>104</v>
      </c>
      <c r="H24" s="110" t="s">
        <v>104</v>
      </c>
      <c r="I24" s="111">
        <f t="shared" si="3"/>
        <v>0</v>
      </c>
      <c r="J24" s="111">
        <f t="shared" si="4"/>
        <v>0</v>
      </c>
      <c r="K24" s="111">
        <f t="shared" si="5"/>
        <v>0</v>
      </c>
      <c r="L24" s="111">
        <f t="shared" si="6"/>
        <v>0</v>
      </c>
      <c r="M24" s="111">
        <f t="shared" si="7"/>
        <v>0</v>
      </c>
      <c r="N24" s="111">
        <f t="shared" si="8"/>
        <v>0</v>
      </c>
      <c r="O24" s="111">
        <f t="shared" si="9"/>
        <v>0</v>
      </c>
      <c r="P24" s="111">
        <f t="shared" si="10"/>
        <v>0</v>
      </c>
      <c r="Q24" s="111">
        <f t="shared" si="11"/>
        <v>0</v>
      </c>
      <c r="R24" s="111">
        <f t="shared" si="12"/>
        <v>0</v>
      </c>
      <c r="S24" s="111">
        <f t="shared" si="0"/>
        <v>0</v>
      </c>
      <c r="T24" s="111">
        <f t="shared" si="13"/>
        <v>0</v>
      </c>
      <c r="U24" s="111">
        <f t="shared" si="14"/>
        <v>5</v>
      </c>
      <c r="V24" s="115"/>
      <c r="W24" s="125"/>
    </row>
    <row r="25" spans="1:23" s="12" customFormat="1" ht="75" customHeight="1" x14ac:dyDescent="0.2">
      <c r="A25" s="106"/>
      <c r="B25" s="107"/>
      <c r="C25" s="107" t="s">
        <v>106</v>
      </c>
      <c r="D25" s="108" t="s">
        <v>156</v>
      </c>
      <c r="E25" s="113"/>
      <c r="F25" s="110" t="s">
        <v>104</v>
      </c>
      <c r="G25" s="110" t="s">
        <v>104</v>
      </c>
      <c r="H25" s="110" t="s">
        <v>104</v>
      </c>
      <c r="I25" s="111">
        <f t="shared" si="3"/>
        <v>0</v>
      </c>
      <c r="J25" s="111">
        <f t="shared" si="4"/>
        <v>0</v>
      </c>
      <c r="K25" s="111">
        <f t="shared" si="5"/>
        <v>0</v>
      </c>
      <c r="L25" s="111">
        <f t="shared" si="6"/>
        <v>0</v>
      </c>
      <c r="M25" s="111">
        <f t="shared" si="7"/>
        <v>0</v>
      </c>
      <c r="N25" s="111">
        <f t="shared" si="8"/>
        <v>0</v>
      </c>
      <c r="O25" s="111">
        <f t="shared" si="9"/>
        <v>0</v>
      </c>
      <c r="P25" s="111">
        <f t="shared" si="10"/>
        <v>0</v>
      </c>
      <c r="Q25" s="111">
        <f t="shared" si="11"/>
        <v>0</v>
      </c>
      <c r="R25" s="111">
        <f t="shared" si="12"/>
        <v>0</v>
      </c>
      <c r="S25" s="111">
        <f t="shared" si="0"/>
        <v>0</v>
      </c>
      <c r="T25" s="111">
        <f t="shared" si="13"/>
        <v>0</v>
      </c>
      <c r="U25" s="111">
        <f t="shared" si="14"/>
        <v>5</v>
      </c>
      <c r="V25" s="112"/>
      <c r="W25" s="129"/>
    </row>
    <row r="26" spans="1:23" s="12" customFormat="1" ht="75" customHeight="1" x14ac:dyDescent="0.2">
      <c r="A26" s="106"/>
      <c r="B26" s="107"/>
      <c r="C26" s="107" t="s">
        <v>106</v>
      </c>
      <c r="D26" s="108" t="s">
        <v>156</v>
      </c>
      <c r="E26" s="113"/>
      <c r="F26" s="110" t="s">
        <v>104</v>
      </c>
      <c r="G26" s="110" t="s">
        <v>104</v>
      </c>
      <c r="H26" s="110" t="s">
        <v>104</v>
      </c>
      <c r="I26" s="111">
        <f t="shared" si="3"/>
        <v>0</v>
      </c>
      <c r="J26" s="111">
        <f t="shared" si="4"/>
        <v>0</v>
      </c>
      <c r="K26" s="111">
        <f t="shared" si="5"/>
        <v>0</v>
      </c>
      <c r="L26" s="111">
        <f t="shared" si="6"/>
        <v>0</v>
      </c>
      <c r="M26" s="111">
        <f t="shared" si="7"/>
        <v>0</v>
      </c>
      <c r="N26" s="111">
        <f t="shared" si="8"/>
        <v>0</v>
      </c>
      <c r="O26" s="111">
        <f t="shared" si="9"/>
        <v>0</v>
      </c>
      <c r="P26" s="111">
        <f t="shared" si="10"/>
        <v>0</v>
      </c>
      <c r="Q26" s="111">
        <f t="shared" si="11"/>
        <v>0</v>
      </c>
      <c r="R26" s="111">
        <f t="shared" si="12"/>
        <v>0</v>
      </c>
      <c r="S26" s="111">
        <f t="shared" si="0"/>
        <v>0</v>
      </c>
      <c r="T26" s="111">
        <f t="shared" si="13"/>
        <v>0</v>
      </c>
      <c r="U26" s="111">
        <f t="shared" si="14"/>
        <v>5</v>
      </c>
      <c r="V26" s="112"/>
      <c r="W26" s="129"/>
    </row>
    <row r="27" spans="1:23" s="12" customFormat="1" ht="75" customHeight="1" x14ac:dyDescent="0.2">
      <c r="A27" s="106"/>
      <c r="B27" s="107"/>
      <c r="C27" s="107" t="s">
        <v>106</v>
      </c>
      <c r="D27" s="108" t="s">
        <v>156</v>
      </c>
      <c r="E27" s="113"/>
      <c r="F27" s="110" t="s">
        <v>104</v>
      </c>
      <c r="G27" s="110" t="s">
        <v>104</v>
      </c>
      <c r="H27" s="110" t="s">
        <v>104</v>
      </c>
      <c r="I27" s="111">
        <f t="shared" si="3"/>
        <v>0</v>
      </c>
      <c r="J27" s="111">
        <f t="shared" si="4"/>
        <v>0</v>
      </c>
      <c r="K27" s="111">
        <f t="shared" si="5"/>
        <v>0</v>
      </c>
      <c r="L27" s="111">
        <f t="shared" si="6"/>
        <v>0</v>
      </c>
      <c r="M27" s="111">
        <f t="shared" si="7"/>
        <v>0</v>
      </c>
      <c r="N27" s="111">
        <f t="shared" si="8"/>
        <v>0</v>
      </c>
      <c r="O27" s="111">
        <f t="shared" si="9"/>
        <v>0</v>
      </c>
      <c r="P27" s="111">
        <f t="shared" si="10"/>
        <v>0</v>
      </c>
      <c r="Q27" s="111">
        <f t="shared" si="11"/>
        <v>0</v>
      </c>
      <c r="R27" s="111">
        <f t="shared" si="12"/>
        <v>0</v>
      </c>
      <c r="S27" s="111">
        <f t="shared" si="0"/>
        <v>0</v>
      </c>
      <c r="T27" s="111">
        <f t="shared" si="13"/>
        <v>0</v>
      </c>
      <c r="U27" s="111">
        <f t="shared" si="14"/>
        <v>5</v>
      </c>
      <c r="V27" s="112"/>
      <c r="W27" s="125"/>
    </row>
    <row r="28" spans="1:23" ht="75" customHeight="1" x14ac:dyDescent="0.2">
      <c r="A28" s="106"/>
      <c r="B28" s="107"/>
      <c r="C28" s="107" t="s">
        <v>106</v>
      </c>
      <c r="D28" s="108" t="s">
        <v>156</v>
      </c>
      <c r="E28" s="113"/>
      <c r="F28" s="110" t="s">
        <v>104</v>
      </c>
      <c r="G28" s="110" t="s">
        <v>104</v>
      </c>
      <c r="H28" s="110" t="s">
        <v>104</v>
      </c>
      <c r="I28" s="111">
        <f t="shared" si="3"/>
        <v>0</v>
      </c>
      <c r="J28" s="111">
        <f t="shared" si="4"/>
        <v>0</v>
      </c>
      <c r="K28" s="111">
        <f t="shared" si="5"/>
        <v>0</v>
      </c>
      <c r="L28" s="111">
        <f t="shared" si="6"/>
        <v>0</v>
      </c>
      <c r="M28" s="111">
        <f t="shared" si="7"/>
        <v>0</v>
      </c>
      <c r="N28" s="111">
        <f t="shared" si="8"/>
        <v>0</v>
      </c>
      <c r="O28" s="111">
        <f t="shared" si="9"/>
        <v>0</v>
      </c>
      <c r="P28" s="111">
        <f t="shared" si="10"/>
        <v>0</v>
      </c>
      <c r="Q28" s="111">
        <f t="shared" si="11"/>
        <v>0</v>
      </c>
      <c r="R28" s="111">
        <f t="shared" si="12"/>
        <v>0</v>
      </c>
      <c r="S28" s="111">
        <f t="shared" si="0"/>
        <v>0</v>
      </c>
      <c r="T28" s="111">
        <f t="shared" si="13"/>
        <v>0</v>
      </c>
      <c r="U28" s="111">
        <f t="shared" si="14"/>
        <v>5</v>
      </c>
      <c r="V28" s="62"/>
      <c r="W28" s="125"/>
    </row>
    <row r="29" spans="1:23" ht="75" customHeight="1" x14ac:dyDescent="0.2">
      <c r="A29" s="106"/>
      <c r="B29" s="107"/>
      <c r="C29" s="107" t="s">
        <v>106</v>
      </c>
      <c r="D29" s="108" t="s">
        <v>156</v>
      </c>
      <c r="E29" s="113"/>
      <c r="F29" s="110" t="s">
        <v>104</v>
      </c>
      <c r="G29" s="110" t="s">
        <v>104</v>
      </c>
      <c r="H29" s="110" t="s">
        <v>104</v>
      </c>
      <c r="I29" s="111">
        <f t="shared" si="3"/>
        <v>0</v>
      </c>
      <c r="J29" s="111">
        <f t="shared" si="4"/>
        <v>0</v>
      </c>
      <c r="K29" s="111">
        <f t="shared" si="5"/>
        <v>0</v>
      </c>
      <c r="L29" s="111">
        <f t="shared" si="6"/>
        <v>0</v>
      </c>
      <c r="M29" s="111">
        <f t="shared" si="7"/>
        <v>0</v>
      </c>
      <c r="N29" s="111">
        <f t="shared" si="8"/>
        <v>0</v>
      </c>
      <c r="O29" s="111">
        <f t="shared" si="9"/>
        <v>0</v>
      </c>
      <c r="P29" s="111">
        <f t="shared" si="10"/>
        <v>0</v>
      </c>
      <c r="Q29" s="111">
        <f t="shared" si="11"/>
        <v>0</v>
      </c>
      <c r="R29" s="111">
        <f t="shared" si="12"/>
        <v>0</v>
      </c>
      <c r="S29" s="111">
        <f t="shared" si="0"/>
        <v>0</v>
      </c>
      <c r="T29" s="111">
        <f t="shared" si="13"/>
        <v>0</v>
      </c>
      <c r="U29" s="111">
        <f t="shared" si="14"/>
        <v>5</v>
      </c>
      <c r="V29" s="62"/>
      <c r="W29" s="125"/>
    </row>
    <row r="30" spans="1:23" ht="75" customHeight="1" x14ac:dyDescent="0.2">
      <c r="A30" s="106"/>
      <c r="B30" s="107"/>
      <c r="C30" s="107" t="s">
        <v>103</v>
      </c>
      <c r="D30" s="108" t="s">
        <v>156</v>
      </c>
      <c r="E30" s="113"/>
      <c r="F30" s="110" t="s">
        <v>104</v>
      </c>
      <c r="G30" s="110" t="s">
        <v>104</v>
      </c>
      <c r="H30" s="110" t="s">
        <v>104</v>
      </c>
      <c r="I30" s="111">
        <f t="shared" si="3"/>
        <v>0</v>
      </c>
      <c r="J30" s="111">
        <f t="shared" si="4"/>
        <v>0</v>
      </c>
      <c r="K30" s="111">
        <f t="shared" si="5"/>
        <v>0</v>
      </c>
      <c r="L30" s="111">
        <f t="shared" si="6"/>
        <v>0</v>
      </c>
      <c r="M30" s="111">
        <f t="shared" si="7"/>
        <v>0</v>
      </c>
      <c r="N30" s="111">
        <f t="shared" si="8"/>
        <v>0</v>
      </c>
      <c r="O30" s="111">
        <f t="shared" si="9"/>
        <v>0</v>
      </c>
      <c r="P30" s="111">
        <f t="shared" si="10"/>
        <v>0</v>
      </c>
      <c r="Q30" s="111">
        <f t="shared" si="11"/>
        <v>0</v>
      </c>
      <c r="R30" s="111">
        <f t="shared" si="12"/>
        <v>0</v>
      </c>
      <c r="S30" s="111">
        <f t="shared" si="0"/>
        <v>0</v>
      </c>
      <c r="T30" s="111">
        <f t="shared" si="13"/>
        <v>0</v>
      </c>
      <c r="U30" s="111">
        <f t="shared" si="14"/>
        <v>3</v>
      </c>
      <c r="V30" s="62"/>
      <c r="W30" s="125"/>
    </row>
    <row r="31" spans="1:23" ht="75" customHeight="1" x14ac:dyDescent="0.2">
      <c r="A31" s="106"/>
      <c r="B31" s="107"/>
      <c r="C31" s="107" t="s">
        <v>106</v>
      </c>
      <c r="D31" s="108" t="s">
        <v>156</v>
      </c>
      <c r="E31" s="113"/>
      <c r="F31" s="110" t="s">
        <v>104</v>
      </c>
      <c r="G31" s="110" t="s">
        <v>104</v>
      </c>
      <c r="H31" s="110" t="s">
        <v>104</v>
      </c>
      <c r="I31" s="111">
        <f t="shared" si="3"/>
        <v>0</v>
      </c>
      <c r="J31" s="111">
        <f t="shared" si="4"/>
        <v>0</v>
      </c>
      <c r="K31" s="111">
        <f t="shared" si="5"/>
        <v>0</v>
      </c>
      <c r="L31" s="111">
        <f t="shared" si="6"/>
        <v>0</v>
      </c>
      <c r="M31" s="111">
        <f t="shared" si="7"/>
        <v>0</v>
      </c>
      <c r="N31" s="111">
        <f t="shared" si="8"/>
        <v>0</v>
      </c>
      <c r="O31" s="111">
        <f t="shared" si="9"/>
        <v>0</v>
      </c>
      <c r="P31" s="111">
        <f t="shared" si="10"/>
        <v>0</v>
      </c>
      <c r="Q31" s="111">
        <f t="shared" si="11"/>
        <v>0</v>
      </c>
      <c r="R31" s="111">
        <f t="shared" si="12"/>
        <v>0</v>
      </c>
      <c r="S31" s="111">
        <f t="shared" si="0"/>
        <v>0</v>
      </c>
      <c r="T31" s="111">
        <f t="shared" si="13"/>
        <v>0</v>
      </c>
      <c r="U31" s="111">
        <f t="shared" si="14"/>
        <v>5</v>
      </c>
      <c r="V31" s="62"/>
      <c r="W31" s="125"/>
    </row>
    <row r="32" spans="1:23" s="12" customFormat="1" ht="75" customHeight="1" x14ac:dyDescent="0.2">
      <c r="A32" s="106"/>
      <c r="B32" s="107"/>
      <c r="C32" s="107" t="s">
        <v>106</v>
      </c>
      <c r="D32" s="108" t="s">
        <v>156</v>
      </c>
      <c r="E32" s="113"/>
      <c r="F32" s="110" t="s">
        <v>104</v>
      </c>
      <c r="G32" s="110" t="s">
        <v>104</v>
      </c>
      <c r="H32" s="110" t="s">
        <v>104</v>
      </c>
      <c r="I32" s="111">
        <f t="shared" si="3"/>
        <v>0</v>
      </c>
      <c r="J32" s="111">
        <f t="shared" si="4"/>
        <v>0</v>
      </c>
      <c r="K32" s="111">
        <f t="shared" si="5"/>
        <v>0</v>
      </c>
      <c r="L32" s="111">
        <f t="shared" si="6"/>
        <v>0</v>
      </c>
      <c r="M32" s="111">
        <f t="shared" si="7"/>
        <v>0</v>
      </c>
      <c r="N32" s="111">
        <f t="shared" si="8"/>
        <v>0</v>
      </c>
      <c r="O32" s="111">
        <f t="shared" si="9"/>
        <v>0</v>
      </c>
      <c r="P32" s="111">
        <f t="shared" si="10"/>
        <v>0</v>
      </c>
      <c r="Q32" s="111">
        <f t="shared" si="11"/>
        <v>0</v>
      </c>
      <c r="R32" s="111">
        <f t="shared" si="12"/>
        <v>0</v>
      </c>
      <c r="S32" s="111">
        <f t="shared" si="0"/>
        <v>0</v>
      </c>
      <c r="T32" s="111">
        <f t="shared" si="13"/>
        <v>0</v>
      </c>
      <c r="U32" s="111">
        <f t="shared" si="14"/>
        <v>5</v>
      </c>
      <c r="V32" s="112"/>
      <c r="W32" s="125"/>
    </row>
    <row r="33" spans="1:23" s="12" customFormat="1" ht="75" customHeight="1" x14ac:dyDescent="0.2">
      <c r="A33" s="106"/>
      <c r="B33" s="107"/>
      <c r="C33" s="107" t="s">
        <v>103</v>
      </c>
      <c r="D33" s="108" t="s">
        <v>156</v>
      </c>
      <c r="E33" s="113"/>
      <c r="F33" s="110" t="s">
        <v>104</v>
      </c>
      <c r="G33" s="110" t="s">
        <v>104</v>
      </c>
      <c r="H33" s="110" t="s">
        <v>104</v>
      </c>
      <c r="I33" s="111">
        <f t="shared" si="3"/>
        <v>0</v>
      </c>
      <c r="J33" s="111">
        <f t="shared" si="4"/>
        <v>0</v>
      </c>
      <c r="K33" s="111">
        <f t="shared" si="5"/>
        <v>0</v>
      </c>
      <c r="L33" s="111">
        <f t="shared" si="6"/>
        <v>0</v>
      </c>
      <c r="M33" s="111">
        <f t="shared" si="7"/>
        <v>0</v>
      </c>
      <c r="N33" s="111">
        <f t="shared" si="8"/>
        <v>0</v>
      </c>
      <c r="O33" s="111">
        <f t="shared" si="9"/>
        <v>0</v>
      </c>
      <c r="P33" s="111">
        <f t="shared" si="10"/>
        <v>0</v>
      </c>
      <c r="Q33" s="111">
        <f t="shared" si="11"/>
        <v>0</v>
      </c>
      <c r="R33" s="111">
        <f t="shared" si="12"/>
        <v>0</v>
      </c>
      <c r="S33" s="111">
        <f t="shared" si="0"/>
        <v>0</v>
      </c>
      <c r="T33" s="111">
        <f t="shared" si="13"/>
        <v>0</v>
      </c>
      <c r="U33" s="111">
        <f t="shared" si="14"/>
        <v>3</v>
      </c>
      <c r="V33" s="112"/>
      <c r="W33" s="125"/>
    </row>
    <row r="34" spans="1:23" s="12" customFormat="1" ht="75" customHeight="1" x14ac:dyDescent="0.25">
      <c r="A34" s="106"/>
      <c r="B34" s="107"/>
      <c r="C34" s="107" t="s">
        <v>106</v>
      </c>
      <c r="D34" s="108" t="s">
        <v>156</v>
      </c>
      <c r="E34" s="116"/>
      <c r="F34" s="110" t="s">
        <v>104</v>
      </c>
      <c r="G34" s="110" t="s">
        <v>104</v>
      </c>
      <c r="H34" s="110" t="s">
        <v>104</v>
      </c>
      <c r="I34" s="111">
        <f t="shared" si="3"/>
        <v>0</v>
      </c>
      <c r="J34" s="111">
        <f t="shared" si="4"/>
        <v>0</v>
      </c>
      <c r="K34" s="111">
        <f t="shared" si="5"/>
        <v>0</v>
      </c>
      <c r="L34" s="111">
        <f t="shared" si="6"/>
        <v>0</v>
      </c>
      <c r="M34" s="111">
        <f t="shared" si="7"/>
        <v>0</v>
      </c>
      <c r="N34" s="111">
        <f t="shared" si="8"/>
        <v>0</v>
      </c>
      <c r="O34" s="111">
        <f t="shared" si="9"/>
        <v>0</v>
      </c>
      <c r="P34" s="111">
        <f t="shared" si="10"/>
        <v>0</v>
      </c>
      <c r="Q34" s="111">
        <f t="shared" si="11"/>
        <v>0</v>
      </c>
      <c r="R34" s="111">
        <f t="shared" si="12"/>
        <v>0</v>
      </c>
      <c r="S34" s="111">
        <f t="shared" si="0"/>
        <v>0</v>
      </c>
      <c r="T34" s="111">
        <f t="shared" si="13"/>
        <v>0</v>
      </c>
      <c r="U34" s="111">
        <f t="shared" si="14"/>
        <v>5</v>
      </c>
      <c r="V34" s="115"/>
      <c r="W34" s="129"/>
    </row>
    <row r="35" spans="1:23" s="12" customFormat="1" ht="75" customHeight="1" x14ac:dyDescent="0.2">
      <c r="A35" s="106"/>
      <c r="B35" s="107"/>
      <c r="C35" s="107" t="s">
        <v>106</v>
      </c>
      <c r="D35" s="108" t="s">
        <v>156</v>
      </c>
      <c r="E35" s="64"/>
      <c r="F35" s="110" t="s">
        <v>104</v>
      </c>
      <c r="G35" s="110" t="s">
        <v>104</v>
      </c>
      <c r="H35" s="110" t="s">
        <v>104</v>
      </c>
      <c r="I35" s="111">
        <f t="shared" si="3"/>
        <v>0</v>
      </c>
      <c r="J35" s="111">
        <f t="shared" si="4"/>
        <v>0</v>
      </c>
      <c r="K35" s="111">
        <f t="shared" si="5"/>
        <v>0</v>
      </c>
      <c r="L35" s="111">
        <f t="shared" si="6"/>
        <v>0</v>
      </c>
      <c r="M35" s="111">
        <f t="shared" si="7"/>
        <v>0</v>
      </c>
      <c r="N35" s="111">
        <f t="shared" si="8"/>
        <v>0</v>
      </c>
      <c r="O35" s="111">
        <f t="shared" si="9"/>
        <v>0</v>
      </c>
      <c r="P35" s="111">
        <f t="shared" si="10"/>
        <v>0</v>
      </c>
      <c r="Q35" s="111">
        <f t="shared" si="11"/>
        <v>0</v>
      </c>
      <c r="R35" s="111">
        <f t="shared" si="12"/>
        <v>0</v>
      </c>
      <c r="S35" s="111">
        <f t="shared" si="0"/>
        <v>0</v>
      </c>
      <c r="T35" s="111">
        <f t="shared" si="13"/>
        <v>0</v>
      </c>
      <c r="U35" s="111">
        <f t="shared" si="14"/>
        <v>5</v>
      </c>
      <c r="V35" s="117"/>
      <c r="W35" s="125"/>
    </row>
    <row r="36" spans="1:23" s="12" customFormat="1" ht="75" customHeight="1" x14ac:dyDescent="0.2">
      <c r="A36" s="106"/>
      <c r="B36" s="107"/>
      <c r="C36" s="107" t="s">
        <v>106</v>
      </c>
      <c r="D36" s="108" t="s">
        <v>156</v>
      </c>
      <c r="E36" s="113"/>
      <c r="F36" s="110" t="s">
        <v>104</v>
      </c>
      <c r="G36" s="110" t="s">
        <v>104</v>
      </c>
      <c r="H36" s="110" t="s">
        <v>104</v>
      </c>
      <c r="I36" s="111">
        <f t="shared" si="3"/>
        <v>0</v>
      </c>
      <c r="J36" s="111">
        <f t="shared" si="4"/>
        <v>0</v>
      </c>
      <c r="K36" s="111">
        <f t="shared" si="5"/>
        <v>0</v>
      </c>
      <c r="L36" s="111">
        <f t="shared" si="6"/>
        <v>0</v>
      </c>
      <c r="M36" s="111">
        <f t="shared" si="7"/>
        <v>0</v>
      </c>
      <c r="N36" s="111">
        <f t="shared" si="8"/>
        <v>0</v>
      </c>
      <c r="O36" s="111">
        <f t="shared" si="9"/>
        <v>0</v>
      </c>
      <c r="P36" s="111">
        <f t="shared" si="10"/>
        <v>0</v>
      </c>
      <c r="Q36" s="111">
        <f t="shared" si="11"/>
        <v>0</v>
      </c>
      <c r="R36" s="111">
        <f t="shared" si="12"/>
        <v>0</v>
      </c>
      <c r="S36" s="111">
        <f t="shared" si="0"/>
        <v>0</v>
      </c>
      <c r="T36" s="111">
        <f t="shared" si="13"/>
        <v>0</v>
      </c>
      <c r="U36" s="111">
        <f t="shared" si="14"/>
        <v>5</v>
      </c>
      <c r="V36" s="112"/>
      <c r="W36" s="125"/>
    </row>
    <row r="37" spans="1:23" s="12" customFormat="1" ht="75" customHeight="1" x14ac:dyDescent="0.2">
      <c r="A37" s="106"/>
      <c r="B37" s="107"/>
      <c r="C37" s="107" t="s">
        <v>106</v>
      </c>
      <c r="D37" s="108" t="s">
        <v>156</v>
      </c>
      <c r="E37" s="109"/>
      <c r="F37" s="110" t="s">
        <v>104</v>
      </c>
      <c r="G37" s="110" t="s">
        <v>104</v>
      </c>
      <c r="H37" s="110" t="s">
        <v>104</v>
      </c>
      <c r="I37" s="111">
        <f t="shared" si="3"/>
        <v>0</v>
      </c>
      <c r="J37" s="111">
        <f t="shared" si="4"/>
        <v>0</v>
      </c>
      <c r="K37" s="111">
        <f t="shared" si="5"/>
        <v>0</v>
      </c>
      <c r="L37" s="111">
        <f t="shared" si="6"/>
        <v>0</v>
      </c>
      <c r="M37" s="111">
        <f t="shared" si="7"/>
        <v>0</v>
      </c>
      <c r="N37" s="111">
        <f t="shared" si="8"/>
        <v>0</v>
      </c>
      <c r="O37" s="111">
        <f t="shared" si="9"/>
        <v>0</v>
      </c>
      <c r="P37" s="111">
        <f t="shared" si="10"/>
        <v>0</v>
      </c>
      <c r="Q37" s="111">
        <f t="shared" si="11"/>
        <v>0</v>
      </c>
      <c r="R37" s="111">
        <f t="shared" si="12"/>
        <v>0</v>
      </c>
      <c r="S37" s="111">
        <f t="shared" si="0"/>
        <v>0</v>
      </c>
      <c r="T37" s="111">
        <f t="shared" si="13"/>
        <v>0</v>
      </c>
      <c r="U37" s="111">
        <f t="shared" si="14"/>
        <v>5</v>
      </c>
      <c r="V37" s="115"/>
      <c r="W37" s="125"/>
    </row>
    <row r="38" spans="1:23" s="12" customFormat="1" ht="75" customHeight="1" x14ac:dyDescent="0.2">
      <c r="A38" s="106"/>
      <c r="B38" s="107"/>
      <c r="C38" s="107" t="s">
        <v>106</v>
      </c>
      <c r="D38" s="108" t="s">
        <v>156</v>
      </c>
      <c r="E38" s="109"/>
      <c r="F38" s="110" t="s">
        <v>104</v>
      </c>
      <c r="G38" s="110" t="s">
        <v>104</v>
      </c>
      <c r="H38" s="110" t="s">
        <v>104</v>
      </c>
      <c r="I38" s="111">
        <f t="shared" si="3"/>
        <v>0</v>
      </c>
      <c r="J38" s="111">
        <f t="shared" si="4"/>
        <v>0</v>
      </c>
      <c r="K38" s="111">
        <f t="shared" si="5"/>
        <v>0</v>
      </c>
      <c r="L38" s="111">
        <f t="shared" si="6"/>
        <v>0</v>
      </c>
      <c r="M38" s="111">
        <f t="shared" si="7"/>
        <v>0</v>
      </c>
      <c r="N38" s="111">
        <f t="shared" si="8"/>
        <v>0</v>
      </c>
      <c r="O38" s="111">
        <f t="shared" si="9"/>
        <v>0</v>
      </c>
      <c r="P38" s="111">
        <f t="shared" si="10"/>
        <v>0</v>
      </c>
      <c r="Q38" s="111">
        <f t="shared" si="11"/>
        <v>0</v>
      </c>
      <c r="R38" s="111">
        <f t="shared" si="12"/>
        <v>0</v>
      </c>
      <c r="S38" s="111">
        <f t="shared" si="0"/>
        <v>0</v>
      </c>
      <c r="T38" s="111">
        <f t="shared" si="13"/>
        <v>0</v>
      </c>
      <c r="U38" s="111">
        <f t="shared" si="14"/>
        <v>5</v>
      </c>
      <c r="V38" s="115"/>
      <c r="W38" s="125"/>
    </row>
    <row r="39" spans="1:23" s="12" customFormat="1" ht="75" customHeight="1" x14ac:dyDescent="0.2">
      <c r="A39" s="106"/>
      <c r="B39" s="107"/>
      <c r="C39" s="107" t="s">
        <v>106</v>
      </c>
      <c r="D39" s="108" t="s">
        <v>156</v>
      </c>
      <c r="E39" s="109"/>
      <c r="F39" s="110" t="s">
        <v>104</v>
      </c>
      <c r="G39" s="110" t="s">
        <v>104</v>
      </c>
      <c r="H39" s="110" t="s">
        <v>104</v>
      </c>
      <c r="I39" s="111">
        <f t="shared" si="3"/>
        <v>0</v>
      </c>
      <c r="J39" s="111">
        <f t="shared" si="4"/>
        <v>0</v>
      </c>
      <c r="K39" s="111">
        <f t="shared" si="5"/>
        <v>0</v>
      </c>
      <c r="L39" s="111">
        <f t="shared" si="6"/>
        <v>0</v>
      </c>
      <c r="M39" s="111">
        <f t="shared" si="7"/>
        <v>0</v>
      </c>
      <c r="N39" s="111">
        <f t="shared" si="8"/>
        <v>0</v>
      </c>
      <c r="O39" s="111">
        <f t="shared" si="9"/>
        <v>0</v>
      </c>
      <c r="P39" s="111">
        <f t="shared" si="10"/>
        <v>0</v>
      </c>
      <c r="Q39" s="111">
        <f t="shared" si="11"/>
        <v>0</v>
      </c>
      <c r="R39" s="111">
        <f t="shared" si="12"/>
        <v>0</v>
      </c>
      <c r="S39" s="111">
        <f t="shared" si="0"/>
        <v>0</v>
      </c>
      <c r="T39" s="111">
        <f t="shared" si="13"/>
        <v>0</v>
      </c>
      <c r="U39" s="111">
        <f t="shared" si="14"/>
        <v>5</v>
      </c>
      <c r="V39" s="115"/>
      <c r="W39" s="125"/>
    </row>
    <row r="40" spans="1:23" s="12" customFormat="1" ht="75" customHeight="1" x14ac:dyDescent="0.2">
      <c r="A40" s="106"/>
      <c r="B40" s="107"/>
      <c r="C40" s="107" t="s">
        <v>106</v>
      </c>
      <c r="D40" s="108" t="s">
        <v>156</v>
      </c>
      <c r="E40" s="109"/>
      <c r="F40" s="110" t="s">
        <v>104</v>
      </c>
      <c r="G40" s="110" t="s">
        <v>104</v>
      </c>
      <c r="H40" s="110" t="s">
        <v>104</v>
      </c>
      <c r="I40" s="111">
        <f t="shared" si="3"/>
        <v>0</v>
      </c>
      <c r="J40" s="111">
        <f t="shared" si="4"/>
        <v>0</v>
      </c>
      <c r="K40" s="111">
        <f t="shared" si="5"/>
        <v>0</v>
      </c>
      <c r="L40" s="111">
        <f t="shared" si="6"/>
        <v>0</v>
      </c>
      <c r="M40" s="111">
        <f t="shared" si="7"/>
        <v>0</v>
      </c>
      <c r="N40" s="111">
        <f t="shared" si="8"/>
        <v>0</v>
      </c>
      <c r="O40" s="111">
        <f t="shared" si="9"/>
        <v>0</v>
      </c>
      <c r="P40" s="111">
        <f t="shared" si="10"/>
        <v>0</v>
      </c>
      <c r="Q40" s="111">
        <f t="shared" si="11"/>
        <v>0</v>
      </c>
      <c r="R40" s="111">
        <f t="shared" si="12"/>
        <v>0</v>
      </c>
      <c r="S40" s="111">
        <f t="shared" si="0"/>
        <v>0</v>
      </c>
      <c r="T40" s="111">
        <f t="shared" si="13"/>
        <v>0</v>
      </c>
      <c r="U40" s="111">
        <f t="shared" si="14"/>
        <v>5</v>
      </c>
      <c r="V40" s="115"/>
      <c r="W40" s="125"/>
    </row>
    <row r="41" spans="1:23" s="12" customFormat="1" ht="75" customHeight="1" x14ac:dyDescent="0.2">
      <c r="A41" s="106"/>
      <c r="B41" s="107"/>
      <c r="C41" s="107" t="s">
        <v>106</v>
      </c>
      <c r="D41" s="108" t="s">
        <v>156</v>
      </c>
      <c r="E41" s="109"/>
      <c r="F41" s="110" t="s">
        <v>104</v>
      </c>
      <c r="G41" s="110" t="s">
        <v>104</v>
      </c>
      <c r="H41" s="110" t="s">
        <v>104</v>
      </c>
      <c r="I41" s="111">
        <f t="shared" si="3"/>
        <v>0</v>
      </c>
      <c r="J41" s="111">
        <f t="shared" si="4"/>
        <v>0</v>
      </c>
      <c r="K41" s="111">
        <f t="shared" si="5"/>
        <v>0</v>
      </c>
      <c r="L41" s="111">
        <f t="shared" si="6"/>
        <v>0</v>
      </c>
      <c r="M41" s="111">
        <f t="shared" si="7"/>
        <v>0</v>
      </c>
      <c r="N41" s="111">
        <f t="shared" si="8"/>
        <v>0</v>
      </c>
      <c r="O41" s="111">
        <f t="shared" si="9"/>
        <v>0</v>
      </c>
      <c r="P41" s="111">
        <f t="shared" si="10"/>
        <v>0</v>
      </c>
      <c r="Q41" s="111">
        <f t="shared" si="11"/>
        <v>0</v>
      </c>
      <c r="R41" s="111">
        <f t="shared" si="12"/>
        <v>0</v>
      </c>
      <c r="S41" s="111">
        <f t="shared" si="0"/>
        <v>0</v>
      </c>
      <c r="T41" s="111">
        <f t="shared" si="13"/>
        <v>0</v>
      </c>
      <c r="U41" s="111">
        <f t="shared" si="14"/>
        <v>5</v>
      </c>
      <c r="V41" s="115"/>
      <c r="W41" s="125"/>
    </row>
    <row r="42" spans="1:23" s="12" customFormat="1" ht="75" customHeight="1" x14ac:dyDescent="0.2">
      <c r="A42" s="106"/>
      <c r="B42" s="107"/>
      <c r="C42" s="107" t="s">
        <v>106</v>
      </c>
      <c r="D42" s="108" t="s">
        <v>156</v>
      </c>
      <c r="E42" s="109"/>
      <c r="F42" s="110" t="s">
        <v>104</v>
      </c>
      <c r="G42" s="110" t="s">
        <v>104</v>
      </c>
      <c r="H42" s="110" t="s">
        <v>104</v>
      </c>
      <c r="I42" s="111">
        <f t="shared" si="3"/>
        <v>0</v>
      </c>
      <c r="J42" s="111">
        <f t="shared" si="4"/>
        <v>0</v>
      </c>
      <c r="K42" s="111">
        <f t="shared" si="5"/>
        <v>0</v>
      </c>
      <c r="L42" s="111">
        <f t="shared" si="6"/>
        <v>0</v>
      </c>
      <c r="M42" s="111">
        <f t="shared" si="7"/>
        <v>0</v>
      </c>
      <c r="N42" s="111">
        <f t="shared" si="8"/>
        <v>0</v>
      </c>
      <c r="O42" s="111">
        <f t="shared" si="9"/>
        <v>0</v>
      </c>
      <c r="P42" s="111">
        <f t="shared" si="10"/>
        <v>0</v>
      </c>
      <c r="Q42" s="111">
        <f t="shared" si="11"/>
        <v>0</v>
      </c>
      <c r="R42" s="111">
        <f t="shared" si="12"/>
        <v>0</v>
      </c>
      <c r="S42" s="111">
        <f t="shared" si="0"/>
        <v>0</v>
      </c>
      <c r="T42" s="111">
        <f t="shared" si="13"/>
        <v>0</v>
      </c>
      <c r="U42" s="111">
        <f t="shared" si="14"/>
        <v>5</v>
      </c>
      <c r="V42" s="115"/>
      <c r="W42" s="125"/>
    </row>
    <row r="43" spans="1:23" s="12" customFormat="1" ht="75" customHeight="1" x14ac:dyDescent="0.2">
      <c r="A43" s="106"/>
      <c r="B43" s="107"/>
      <c r="C43" s="107" t="s">
        <v>106</v>
      </c>
      <c r="D43" s="108" t="s">
        <v>156</v>
      </c>
      <c r="E43" s="109"/>
      <c r="F43" s="110" t="s">
        <v>104</v>
      </c>
      <c r="G43" s="110" t="s">
        <v>104</v>
      </c>
      <c r="H43" s="110" t="s">
        <v>104</v>
      </c>
      <c r="I43" s="111">
        <f t="shared" si="3"/>
        <v>0</v>
      </c>
      <c r="J43" s="111">
        <f t="shared" si="4"/>
        <v>0</v>
      </c>
      <c r="K43" s="111">
        <f t="shared" si="5"/>
        <v>0</v>
      </c>
      <c r="L43" s="111">
        <f t="shared" si="6"/>
        <v>0</v>
      </c>
      <c r="M43" s="111">
        <f t="shared" si="7"/>
        <v>0</v>
      </c>
      <c r="N43" s="111">
        <f t="shared" si="8"/>
        <v>0</v>
      </c>
      <c r="O43" s="111">
        <f t="shared" si="9"/>
        <v>0</v>
      </c>
      <c r="P43" s="111">
        <f t="shared" si="10"/>
        <v>0</v>
      </c>
      <c r="Q43" s="111">
        <f t="shared" si="11"/>
        <v>0</v>
      </c>
      <c r="R43" s="111">
        <f t="shared" si="12"/>
        <v>0</v>
      </c>
      <c r="S43" s="111">
        <f t="shared" si="0"/>
        <v>0</v>
      </c>
      <c r="T43" s="111">
        <f t="shared" si="13"/>
        <v>0</v>
      </c>
      <c r="U43" s="111">
        <f t="shared" si="14"/>
        <v>5</v>
      </c>
      <c r="V43" s="115"/>
      <c r="W43" s="125"/>
    </row>
    <row r="44" spans="1:23" s="12" customFormat="1" ht="75" customHeight="1" x14ac:dyDescent="0.2">
      <c r="A44" s="106"/>
      <c r="B44" s="107"/>
      <c r="C44" s="107" t="s">
        <v>106</v>
      </c>
      <c r="D44" s="108" t="s">
        <v>156</v>
      </c>
      <c r="E44" s="109"/>
      <c r="F44" s="110" t="s">
        <v>104</v>
      </c>
      <c r="G44" s="110" t="s">
        <v>104</v>
      </c>
      <c r="H44" s="110" t="s">
        <v>104</v>
      </c>
      <c r="I44" s="111">
        <f t="shared" si="3"/>
        <v>0</v>
      </c>
      <c r="J44" s="111">
        <f t="shared" si="4"/>
        <v>0</v>
      </c>
      <c r="K44" s="111">
        <f t="shared" si="5"/>
        <v>0</v>
      </c>
      <c r="L44" s="111">
        <f t="shared" si="6"/>
        <v>0</v>
      </c>
      <c r="M44" s="111">
        <f t="shared" si="7"/>
        <v>0</v>
      </c>
      <c r="N44" s="111">
        <f t="shared" si="8"/>
        <v>0</v>
      </c>
      <c r="O44" s="111">
        <f t="shared" si="9"/>
        <v>0</v>
      </c>
      <c r="P44" s="111">
        <f t="shared" si="10"/>
        <v>0</v>
      </c>
      <c r="Q44" s="111">
        <f t="shared" si="11"/>
        <v>0</v>
      </c>
      <c r="R44" s="111">
        <f t="shared" si="12"/>
        <v>0</v>
      </c>
      <c r="S44" s="111">
        <f t="shared" si="0"/>
        <v>0</v>
      </c>
      <c r="T44" s="111">
        <f t="shared" si="13"/>
        <v>0</v>
      </c>
      <c r="U44" s="111">
        <f t="shared" si="14"/>
        <v>5</v>
      </c>
      <c r="V44" s="115"/>
      <c r="W44" s="125"/>
    </row>
    <row r="45" spans="1:23" s="12" customFormat="1" ht="75" customHeight="1" x14ac:dyDescent="0.2">
      <c r="A45" s="106"/>
      <c r="B45" s="107"/>
      <c r="C45" s="107" t="s">
        <v>106</v>
      </c>
      <c r="D45" s="108" t="s">
        <v>156</v>
      </c>
      <c r="E45" s="109"/>
      <c r="F45" s="110" t="s">
        <v>104</v>
      </c>
      <c r="G45" s="110" t="s">
        <v>104</v>
      </c>
      <c r="H45" s="110" t="s">
        <v>104</v>
      </c>
      <c r="I45" s="111">
        <f t="shared" si="3"/>
        <v>0</v>
      </c>
      <c r="J45" s="111">
        <f t="shared" si="4"/>
        <v>0</v>
      </c>
      <c r="K45" s="111">
        <f t="shared" si="5"/>
        <v>0</v>
      </c>
      <c r="L45" s="111">
        <f t="shared" si="6"/>
        <v>0</v>
      </c>
      <c r="M45" s="111">
        <f t="shared" si="7"/>
        <v>0</v>
      </c>
      <c r="N45" s="111">
        <f t="shared" si="8"/>
        <v>0</v>
      </c>
      <c r="O45" s="111">
        <f t="shared" si="9"/>
        <v>0</v>
      </c>
      <c r="P45" s="111">
        <f t="shared" si="10"/>
        <v>0</v>
      </c>
      <c r="Q45" s="111">
        <f t="shared" si="11"/>
        <v>0</v>
      </c>
      <c r="R45" s="111">
        <f t="shared" si="12"/>
        <v>0</v>
      </c>
      <c r="S45" s="111">
        <f t="shared" si="0"/>
        <v>0</v>
      </c>
      <c r="T45" s="111">
        <f t="shared" si="13"/>
        <v>0</v>
      </c>
      <c r="U45" s="111">
        <f t="shared" si="14"/>
        <v>5</v>
      </c>
      <c r="V45" s="115"/>
      <c r="W45" s="125"/>
    </row>
    <row r="46" spans="1:23" s="12" customFormat="1" ht="75" customHeight="1" x14ac:dyDescent="0.2">
      <c r="A46" s="106"/>
      <c r="B46" s="107"/>
      <c r="C46" s="107" t="s">
        <v>106</v>
      </c>
      <c r="D46" s="108" t="s">
        <v>156</v>
      </c>
      <c r="E46" s="109"/>
      <c r="F46" s="110" t="s">
        <v>104</v>
      </c>
      <c r="G46" s="110" t="s">
        <v>104</v>
      </c>
      <c r="H46" s="110" t="s">
        <v>104</v>
      </c>
      <c r="I46" s="111">
        <f t="shared" si="3"/>
        <v>0</v>
      </c>
      <c r="J46" s="111">
        <f t="shared" si="4"/>
        <v>0</v>
      </c>
      <c r="K46" s="111">
        <f t="shared" si="5"/>
        <v>0</v>
      </c>
      <c r="L46" s="111">
        <f t="shared" si="6"/>
        <v>0</v>
      </c>
      <c r="M46" s="111">
        <f t="shared" si="7"/>
        <v>0</v>
      </c>
      <c r="N46" s="111">
        <f t="shared" si="8"/>
        <v>0</v>
      </c>
      <c r="O46" s="111">
        <f t="shared" si="9"/>
        <v>0</v>
      </c>
      <c r="P46" s="111">
        <f t="shared" si="10"/>
        <v>0</v>
      </c>
      <c r="Q46" s="111">
        <f t="shared" si="11"/>
        <v>0</v>
      </c>
      <c r="R46" s="111">
        <f t="shared" si="12"/>
        <v>0</v>
      </c>
      <c r="S46" s="111">
        <f t="shared" si="0"/>
        <v>0</v>
      </c>
      <c r="T46" s="111">
        <f t="shared" si="13"/>
        <v>0</v>
      </c>
      <c r="U46" s="111">
        <f t="shared" si="14"/>
        <v>5</v>
      </c>
      <c r="V46" s="115"/>
      <c r="W46" s="125"/>
    </row>
    <row r="47" spans="1:23" s="12" customFormat="1" ht="75" customHeight="1" x14ac:dyDescent="0.2">
      <c r="A47" s="106"/>
      <c r="B47" s="107"/>
      <c r="C47" s="107" t="s">
        <v>106</v>
      </c>
      <c r="D47" s="108" t="s">
        <v>156</v>
      </c>
      <c r="E47" s="109"/>
      <c r="F47" s="110" t="s">
        <v>104</v>
      </c>
      <c r="G47" s="110" t="s">
        <v>104</v>
      </c>
      <c r="H47" s="110" t="s">
        <v>104</v>
      </c>
      <c r="I47" s="111">
        <f t="shared" si="3"/>
        <v>0</v>
      </c>
      <c r="J47" s="111">
        <f t="shared" si="4"/>
        <v>0</v>
      </c>
      <c r="K47" s="111">
        <f t="shared" si="5"/>
        <v>0</v>
      </c>
      <c r="L47" s="111">
        <f t="shared" si="6"/>
        <v>0</v>
      </c>
      <c r="M47" s="111">
        <f t="shared" si="7"/>
        <v>0</v>
      </c>
      <c r="N47" s="111">
        <f t="shared" si="8"/>
        <v>0</v>
      </c>
      <c r="O47" s="111">
        <f t="shared" si="9"/>
        <v>0</v>
      </c>
      <c r="P47" s="111">
        <f t="shared" si="10"/>
        <v>0</v>
      </c>
      <c r="Q47" s="111">
        <f t="shared" si="11"/>
        <v>0</v>
      </c>
      <c r="R47" s="111">
        <f t="shared" si="12"/>
        <v>0</v>
      </c>
      <c r="S47" s="111">
        <f t="shared" si="0"/>
        <v>0</v>
      </c>
      <c r="T47" s="111">
        <f t="shared" si="13"/>
        <v>0</v>
      </c>
      <c r="U47" s="111">
        <f t="shared" si="14"/>
        <v>5</v>
      </c>
      <c r="V47" s="115"/>
      <c r="W47" s="125"/>
    </row>
    <row r="48" spans="1:23" s="12" customFormat="1" ht="75" customHeight="1" x14ac:dyDescent="0.2">
      <c r="A48" s="106"/>
      <c r="B48" s="107"/>
      <c r="C48" s="107" t="s">
        <v>106</v>
      </c>
      <c r="D48" s="108" t="s">
        <v>156</v>
      </c>
      <c r="E48" s="109"/>
      <c r="F48" s="110" t="s">
        <v>104</v>
      </c>
      <c r="G48" s="110" t="s">
        <v>104</v>
      </c>
      <c r="H48" s="110" t="s">
        <v>104</v>
      </c>
      <c r="I48" s="111">
        <f t="shared" si="3"/>
        <v>0</v>
      </c>
      <c r="J48" s="111">
        <f t="shared" si="4"/>
        <v>0</v>
      </c>
      <c r="K48" s="111">
        <f t="shared" si="5"/>
        <v>0</v>
      </c>
      <c r="L48" s="111">
        <f t="shared" si="6"/>
        <v>0</v>
      </c>
      <c r="M48" s="111">
        <f t="shared" si="7"/>
        <v>0</v>
      </c>
      <c r="N48" s="111">
        <f t="shared" si="8"/>
        <v>0</v>
      </c>
      <c r="O48" s="111">
        <f t="shared" si="9"/>
        <v>0</v>
      </c>
      <c r="P48" s="111">
        <f t="shared" si="10"/>
        <v>0</v>
      </c>
      <c r="Q48" s="111">
        <f t="shared" si="11"/>
        <v>0</v>
      </c>
      <c r="R48" s="111">
        <f t="shared" si="12"/>
        <v>0</v>
      </c>
      <c r="S48" s="111">
        <f t="shared" si="0"/>
        <v>0</v>
      </c>
      <c r="T48" s="111">
        <f t="shared" si="13"/>
        <v>0</v>
      </c>
      <c r="U48" s="111">
        <f t="shared" si="14"/>
        <v>5</v>
      </c>
      <c r="V48" s="115"/>
      <c r="W48" s="125"/>
    </row>
    <row r="49" spans="1:23" s="12" customFormat="1" ht="75" customHeight="1" x14ac:dyDescent="0.2">
      <c r="A49" s="106"/>
      <c r="B49" s="107"/>
      <c r="C49" s="107" t="s">
        <v>106</v>
      </c>
      <c r="D49" s="108" t="s">
        <v>156</v>
      </c>
      <c r="E49" s="109"/>
      <c r="F49" s="110" t="s">
        <v>104</v>
      </c>
      <c r="G49" s="110" t="s">
        <v>104</v>
      </c>
      <c r="H49" s="110" t="s">
        <v>104</v>
      </c>
      <c r="I49" s="111">
        <f t="shared" si="3"/>
        <v>0</v>
      </c>
      <c r="J49" s="111">
        <f t="shared" si="4"/>
        <v>0</v>
      </c>
      <c r="K49" s="111">
        <f t="shared" si="5"/>
        <v>0</v>
      </c>
      <c r="L49" s="111">
        <f t="shared" si="6"/>
        <v>0</v>
      </c>
      <c r="M49" s="111">
        <f t="shared" si="7"/>
        <v>0</v>
      </c>
      <c r="N49" s="111">
        <f t="shared" si="8"/>
        <v>0</v>
      </c>
      <c r="O49" s="111">
        <f t="shared" si="9"/>
        <v>0</v>
      </c>
      <c r="P49" s="111">
        <f t="shared" si="10"/>
        <v>0</v>
      </c>
      <c r="Q49" s="111">
        <f t="shared" si="11"/>
        <v>0</v>
      </c>
      <c r="R49" s="111">
        <f t="shared" si="12"/>
        <v>0</v>
      </c>
      <c r="S49" s="111">
        <f t="shared" si="0"/>
        <v>0</v>
      </c>
      <c r="T49" s="111">
        <f t="shared" si="13"/>
        <v>0</v>
      </c>
      <c r="U49" s="111">
        <f t="shared" si="14"/>
        <v>5</v>
      </c>
      <c r="V49" s="115"/>
      <c r="W49" s="125"/>
    </row>
    <row r="50" spans="1:23" s="12" customFormat="1" ht="75" customHeight="1" x14ac:dyDescent="0.2">
      <c r="A50" s="106"/>
      <c r="B50" s="107"/>
      <c r="C50" s="107" t="s">
        <v>106</v>
      </c>
      <c r="D50" s="108" t="s">
        <v>156</v>
      </c>
      <c r="E50" s="109"/>
      <c r="F50" s="110" t="s">
        <v>104</v>
      </c>
      <c r="G50" s="110" t="s">
        <v>104</v>
      </c>
      <c r="H50" s="110" t="s">
        <v>104</v>
      </c>
      <c r="I50" s="111">
        <f t="shared" si="3"/>
        <v>0</v>
      </c>
      <c r="J50" s="111">
        <f t="shared" si="4"/>
        <v>0</v>
      </c>
      <c r="K50" s="111">
        <f t="shared" si="5"/>
        <v>0</v>
      </c>
      <c r="L50" s="111">
        <f t="shared" si="6"/>
        <v>0</v>
      </c>
      <c r="M50" s="111">
        <f t="shared" si="7"/>
        <v>0</v>
      </c>
      <c r="N50" s="111">
        <f t="shared" si="8"/>
        <v>0</v>
      </c>
      <c r="O50" s="111">
        <f t="shared" si="9"/>
        <v>0</v>
      </c>
      <c r="P50" s="111">
        <f t="shared" si="10"/>
        <v>0</v>
      </c>
      <c r="Q50" s="111">
        <f t="shared" si="11"/>
        <v>0</v>
      </c>
      <c r="R50" s="111">
        <f t="shared" si="12"/>
        <v>0</v>
      </c>
      <c r="S50" s="111">
        <f t="shared" si="0"/>
        <v>0</v>
      </c>
      <c r="T50" s="111">
        <f t="shared" si="13"/>
        <v>0</v>
      </c>
      <c r="U50" s="111">
        <f t="shared" si="14"/>
        <v>5</v>
      </c>
      <c r="V50" s="115"/>
      <c r="W50" s="125"/>
    </row>
    <row r="51" spans="1:23" s="12" customFormat="1" ht="75" customHeight="1" x14ac:dyDescent="0.2">
      <c r="A51" s="106"/>
      <c r="B51" s="107"/>
      <c r="C51" s="107" t="s">
        <v>106</v>
      </c>
      <c r="D51" s="108" t="s">
        <v>156</v>
      </c>
      <c r="E51" s="109"/>
      <c r="F51" s="110" t="s">
        <v>104</v>
      </c>
      <c r="G51" s="110" t="s">
        <v>104</v>
      </c>
      <c r="H51" s="110" t="s">
        <v>104</v>
      </c>
      <c r="I51" s="111">
        <f t="shared" si="3"/>
        <v>0</v>
      </c>
      <c r="J51" s="111">
        <f t="shared" si="4"/>
        <v>0</v>
      </c>
      <c r="K51" s="111">
        <f t="shared" si="5"/>
        <v>0</v>
      </c>
      <c r="L51" s="111">
        <f t="shared" si="6"/>
        <v>0</v>
      </c>
      <c r="M51" s="111">
        <f t="shared" si="7"/>
        <v>0</v>
      </c>
      <c r="N51" s="111">
        <f t="shared" si="8"/>
        <v>0</v>
      </c>
      <c r="O51" s="111">
        <f t="shared" si="9"/>
        <v>0</v>
      </c>
      <c r="P51" s="111">
        <f t="shared" si="10"/>
        <v>0</v>
      </c>
      <c r="Q51" s="111">
        <f t="shared" si="11"/>
        <v>0</v>
      </c>
      <c r="R51" s="111">
        <f t="shared" si="12"/>
        <v>0</v>
      </c>
      <c r="S51" s="111">
        <f t="shared" si="0"/>
        <v>0</v>
      </c>
      <c r="T51" s="111">
        <f t="shared" si="13"/>
        <v>0</v>
      </c>
      <c r="U51" s="111">
        <f t="shared" si="14"/>
        <v>5</v>
      </c>
      <c r="V51" s="115"/>
      <c r="W51" s="125"/>
    </row>
    <row r="52" spans="1:23" s="12" customFormat="1" ht="75" customHeight="1" x14ac:dyDescent="0.2">
      <c r="A52" s="106"/>
      <c r="B52" s="107"/>
      <c r="C52" s="107" t="s">
        <v>106</v>
      </c>
      <c r="D52" s="108" t="s">
        <v>156</v>
      </c>
      <c r="E52" s="109"/>
      <c r="F52" s="110" t="s">
        <v>104</v>
      </c>
      <c r="G52" s="110" t="s">
        <v>104</v>
      </c>
      <c r="H52" s="110" t="s">
        <v>104</v>
      </c>
      <c r="I52" s="111">
        <f t="shared" si="3"/>
        <v>0</v>
      </c>
      <c r="J52" s="111">
        <f t="shared" si="4"/>
        <v>0</v>
      </c>
      <c r="K52" s="111">
        <f t="shared" si="5"/>
        <v>0</v>
      </c>
      <c r="L52" s="111">
        <f t="shared" si="6"/>
        <v>0</v>
      </c>
      <c r="M52" s="111">
        <f t="shared" si="7"/>
        <v>0</v>
      </c>
      <c r="N52" s="111">
        <f t="shared" si="8"/>
        <v>0</v>
      </c>
      <c r="O52" s="111">
        <f t="shared" si="9"/>
        <v>0</v>
      </c>
      <c r="P52" s="111">
        <f t="shared" si="10"/>
        <v>0</v>
      </c>
      <c r="Q52" s="111">
        <f t="shared" si="11"/>
        <v>0</v>
      </c>
      <c r="R52" s="111">
        <f t="shared" si="12"/>
        <v>0</v>
      </c>
      <c r="S52" s="111">
        <f t="shared" si="0"/>
        <v>0</v>
      </c>
      <c r="T52" s="111">
        <f t="shared" si="13"/>
        <v>0</v>
      </c>
      <c r="U52" s="111">
        <f t="shared" si="14"/>
        <v>5</v>
      </c>
      <c r="V52" s="115"/>
      <c r="W52" s="125"/>
    </row>
    <row r="53" spans="1:23" s="12" customFormat="1" ht="75" customHeight="1" x14ac:dyDescent="0.2">
      <c r="A53" s="106"/>
      <c r="B53" s="107"/>
      <c r="C53" s="107" t="s">
        <v>106</v>
      </c>
      <c r="D53" s="108" t="s">
        <v>156</v>
      </c>
      <c r="E53" s="109"/>
      <c r="F53" s="110" t="s">
        <v>104</v>
      </c>
      <c r="G53" s="110" t="s">
        <v>104</v>
      </c>
      <c r="H53" s="110" t="s">
        <v>104</v>
      </c>
      <c r="I53" s="111">
        <f t="shared" si="3"/>
        <v>0</v>
      </c>
      <c r="J53" s="111">
        <f t="shared" si="4"/>
        <v>0</v>
      </c>
      <c r="K53" s="111">
        <f t="shared" si="5"/>
        <v>0</v>
      </c>
      <c r="L53" s="111">
        <f t="shared" si="6"/>
        <v>0</v>
      </c>
      <c r="M53" s="111">
        <f t="shared" si="7"/>
        <v>0</v>
      </c>
      <c r="N53" s="111">
        <f t="shared" si="8"/>
        <v>0</v>
      </c>
      <c r="O53" s="111">
        <f t="shared" si="9"/>
        <v>0</v>
      </c>
      <c r="P53" s="111">
        <f t="shared" si="10"/>
        <v>0</v>
      </c>
      <c r="Q53" s="111">
        <f t="shared" si="11"/>
        <v>0</v>
      </c>
      <c r="R53" s="111">
        <f t="shared" si="12"/>
        <v>0</v>
      </c>
      <c r="S53" s="111">
        <f t="shared" si="0"/>
        <v>0</v>
      </c>
      <c r="T53" s="111">
        <f t="shared" si="13"/>
        <v>0</v>
      </c>
      <c r="U53" s="111">
        <f t="shared" si="14"/>
        <v>5</v>
      </c>
      <c r="V53" s="115"/>
      <c r="W53" s="125"/>
    </row>
    <row r="54" spans="1:23" s="12" customFormat="1" ht="75" customHeight="1" x14ac:dyDescent="0.2">
      <c r="A54" s="106"/>
      <c r="B54" s="107"/>
      <c r="C54" s="107" t="s">
        <v>106</v>
      </c>
      <c r="D54" s="108" t="s">
        <v>156</v>
      </c>
      <c r="E54" s="109"/>
      <c r="F54" s="110" t="s">
        <v>104</v>
      </c>
      <c r="G54" s="110" t="s">
        <v>104</v>
      </c>
      <c r="H54" s="110" t="s">
        <v>104</v>
      </c>
      <c r="I54" s="111">
        <f t="shared" si="3"/>
        <v>0</v>
      </c>
      <c r="J54" s="111">
        <f t="shared" si="4"/>
        <v>0</v>
      </c>
      <c r="K54" s="111">
        <f t="shared" si="5"/>
        <v>0</v>
      </c>
      <c r="L54" s="111">
        <f t="shared" si="6"/>
        <v>0</v>
      </c>
      <c r="M54" s="111">
        <f t="shared" si="7"/>
        <v>0</v>
      </c>
      <c r="N54" s="111">
        <f t="shared" si="8"/>
        <v>0</v>
      </c>
      <c r="O54" s="111">
        <f t="shared" si="9"/>
        <v>0</v>
      </c>
      <c r="P54" s="111">
        <f t="shared" si="10"/>
        <v>0</v>
      </c>
      <c r="Q54" s="111">
        <f t="shared" si="11"/>
        <v>0</v>
      </c>
      <c r="R54" s="111">
        <f t="shared" si="12"/>
        <v>0</v>
      </c>
      <c r="S54" s="111">
        <f t="shared" si="0"/>
        <v>0</v>
      </c>
      <c r="T54" s="111">
        <f t="shared" si="13"/>
        <v>0</v>
      </c>
      <c r="U54" s="111">
        <f t="shared" si="14"/>
        <v>5</v>
      </c>
      <c r="V54" s="115"/>
      <c r="W54" s="125"/>
    </row>
    <row r="55" spans="1:23" s="12" customFormat="1" ht="75" customHeight="1" x14ac:dyDescent="0.2">
      <c r="A55" s="106"/>
      <c r="B55" s="107"/>
      <c r="C55" s="107" t="s">
        <v>106</v>
      </c>
      <c r="D55" s="108" t="s">
        <v>156</v>
      </c>
      <c r="E55" s="109"/>
      <c r="F55" s="110" t="s">
        <v>104</v>
      </c>
      <c r="G55" s="110" t="s">
        <v>104</v>
      </c>
      <c r="H55" s="110" t="s">
        <v>104</v>
      </c>
      <c r="I55" s="111">
        <f t="shared" si="3"/>
        <v>0</v>
      </c>
      <c r="J55" s="111">
        <f t="shared" si="4"/>
        <v>0</v>
      </c>
      <c r="K55" s="111">
        <f t="shared" si="5"/>
        <v>0</v>
      </c>
      <c r="L55" s="111">
        <f t="shared" si="6"/>
        <v>0</v>
      </c>
      <c r="M55" s="111">
        <f t="shared" si="7"/>
        <v>0</v>
      </c>
      <c r="N55" s="111">
        <f t="shared" si="8"/>
        <v>0</v>
      </c>
      <c r="O55" s="111">
        <f t="shared" si="9"/>
        <v>0</v>
      </c>
      <c r="P55" s="111">
        <f t="shared" si="10"/>
        <v>0</v>
      </c>
      <c r="Q55" s="111">
        <f t="shared" si="11"/>
        <v>0</v>
      </c>
      <c r="R55" s="111">
        <f t="shared" si="12"/>
        <v>0</v>
      </c>
      <c r="S55" s="111">
        <f t="shared" si="0"/>
        <v>0</v>
      </c>
      <c r="T55" s="111">
        <f t="shared" si="13"/>
        <v>0</v>
      </c>
      <c r="U55" s="111">
        <f t="shared" si="14"/>
        <v>5</v>
      </c>
      <c r="V55" s="115"/>
      <c r="W55" s="125"/>
    </row>
    <row r="56" spans="1:23" s="12" customFormat="1" ht="75" customHeight="1" x14ac:dyDescent="0.2">
      <c r="A56" s="106"/>
      <c r="B56" s="107"/>
      <c r="C56" s="107" t="s">
        <v>106</v>
      </c>
      <c r="D56" s="108" t="s">
        <v>156</v>
      </c>
      <c r="E56" s="109"/>
      <c r="F56" s="110" t="s">
        <v>104</v>
      </c>
      <c r="G56" s="110" t="s">
        <v>104</v>
      </c>
      <c r="H56" s="110" t="s">
        <v>104</v>
      </c>
      <c r="I56" s="111">
        <f t="shared" si="3"/>
        <v>0</v>
      </c>
      <c r="J56" s="111">
        <f t="shared" si="4"/>
        <v>0</v>
      </c>
      <c r="K56" s="111">
        <f t="shared" si="5"/>
        <v>0</v>
      </c>
      <c r="L56" s="111">
        <f t="shared" si="6"/>
        <v>0</v>
      </c>
      <c r="M56" s="111">
        <f t="shared" si="7"/>
        <v>0</v>
      </c>
      <c r="N56" s="111">
        <f t="shared" si="8"/>
        <v>0</v>
      </c>
      <c r="O56" s="111">
        <f t="shared" si="9"/>
        <v>0</v>
      </c>
      <c r="P56" s="111">
        <f t="shared" si="10"/>
        <v>0</v>
      </c>
      <c r="Q56" s="111">
        <f t="shared" si="11"/>
        <v>0</v>
      </c>
      <c r="R56" s="111">
        <f t="shared" si="12"/>
        <v>0</v>
      </c>
      <c r="S56" s="111">
        <f t="shared" si="0"/>
        <v>0</v>
      </c>
      <c r="T56" s="111">
        <f t="shared" si="13"/>
        <v>0</v>
      </c>
      <c r="U56" s="111">
        <f t="shared" si="14"/>
        <v>5</v>
      </c>
      <c r="V56" s="115"/>
      <c r="W56" s="125"/>
    </row>
    <row r="57" spans="1:23" s="12" customFormat="1" ht="75" customHeight="1" x14ac:dyDescent="0.2">
      <c r="A57" s="106"/>
      <c r="B57" s="107"/>
      <c r="C57" s="107" t="s">
        <v>106</v>
      </c>
      <c r="D57" s="108" t="s">
        <v>156</v>
      </c>
      <c r="E57" s="109"/>
      <c r="F57" s="110" t="s">
        <v>104</v>
      </c>
      <c r="G57" s="110" t="s">
        <v>104</v>
      </c>
      <c r="H57" s="110" t="s">
        <v>104</v>
      </c>
      <c r="I57" s="111">
        <f t="shared" si="3"/>
        <v>0</v>
      </c>
      <c r="J57" s="111">
        <f t="shared" si="4"/>
        <v>0</v>
      </c>
      <c r="K57" s="111">
        <f t="shared" si="5"/>
        <v>0</v>
      </c>
      <c r="L57" s="111">
        <f t="shared" si="6"/>
        <v>0</v>
      </c>
      <c r="M57" s="111">
        <f t="shared" si="7"/>
        <v>0</v>
      </c>
      <c r="N57" s="111">
        <f t="shared" si="8"/>
        <v>0</v>
      </c>
      <c r="O57" s="111">
        <f t="shared" si="9"/>
        <v>0</v>
      </c>
      <c r="P57" s="111">
        <f t="shared" si="10"/>
        <v>0</v>
      </c>
      <c r="Q57" s="111">
        <f t="shared" si="11"/>
        <v>0</v>
      </c>
      <c r="R57" s="111">
        <f t="shared" si="12"/>
        <v>0</v>
      </c>
      <c r="S57" s="111">
        <f t="shared" si="0"/>
        <v>0</v>
      </c>
      <c r="T57" s="111">
        <f t="shared" si="13"/>
        <v>0</v>
      </c>
      <c r="U57" s="111">
        <f t="shared" si="14"/>
        <v>5</v>
      </c>
      <c r="V57" s="115"/>
      <c r="W57" s="125"/>
    </row>
    <row r="58" spans="1:23" s="12" customFormat="1" ht="75" customHeight="1" x14ac:dyDescent="0.2">
      <c r="A58" s="106"/>
      <c r="B58" s="107"/>
      <c r="C58" s="107" t="s">
        <v>106</v>
      </c>
      <c r="D58" s="108" t="s">
        <v>156</v>
      </c>
      <c r="E58" s="109"/>
      <c r="F58" s="110" t="s">
        <v>104</v>
      </c>
      <c r="G58" s="110" t="s">
        <v>104</v>
      </c>
      <c r="H58" s="110" t="s">
        <v>104</v>
      </c>
      <c r="I58" s="111">
        <f t="shared" si="3"/>
        <v>0</v>
      </c>
      <c r="J58" s="111">
        <f t="shared" si="4"/>
        <v>0</v>
      </c>
      <c r="K58" s="111">
        <f t="shared" si="5"/>
        <v>0</v>
      </c>
      <c r="L58" s="111">
        <f t="shared" si="6"/>
        <v>0</v>
      </c>
      <c r="M58" s="111">
        <f t="shared" si="7"/>
        <v>0</v>
      </c>
      <c r="N58" s="111">
        <f t="shared" si="8"/>
        <v>0</v>
      </c>
      <c r="O58" s="111">
        <f t="shared" si="9"/>
        <v>0</v>
      </c>
      <c r="P58" s="111">
        <f t="shared" si="10"/>
        <v>0</v>
      </c>
      <c r="Q58" s="111">
        <f t="shared" si="11"/>
        <v>0</v>
      </c>
      <c r="R58" s="111">
        <f t="shared" si="12"/>
        <v>0</v>
      </c>
      <c r="S58" s="111">
        <f t="shared" si="0"/>
        <v>0</v>
      </c>
      <c r="T58" s="111">
        <f t="shared" si="13"/>
        <v>0</v>
      </c>
      <c r="U58" s="111">
        <f t="shared" si="14"/>
        <v>5</v>
      </c>
      <c r="V58" s="115"/>
      <c r="W58" s="125"/>
    </row>
    <row r="59" spans="1:23" s="12" customFormat="1" ht="75" customHeight="1" x14ac:dyDescent="0.2">
      <c r="A59" s="106"/>
      <c r="B59" s="107"/>
      <c r="C59" s="107" t="s">
        <v>106</v>
      </c>
      <c r="D59" s="108" t="s">
        <v>156</v>
      </c>
      <c r="E59" s="109"/>
      <c r="F59" s="110" t="s">
        <v>104</v>
      </c>
      <c r="G59" s="110" t="s">
        <v>104</v>
      </c>
      <c r="H59" s="110" t="s">
        <v>104</v>
      </c>
      <c r="I59" s="111">
        <f t="shared" si="3"/>
        <v>0</v>
      </c>
      <c r="J59" s="111">
        <f t="shared" si="4"/>
        <v>0</v>
      </c>
      <c r="K59" s="111">
        <f t="shared" si="5"/>
        <v>0</v>
      </c>
      <c r="L59" s="111">
        <f t="shared" si="6"/>
        <v>0</v>
      </c>
      <c r="M59" s="111">
        <f t="shared" si="7"/>
        <v>0</v>
      </c>
      <c r="N59" s="111">
        <f t="shared" si="8"/>
        <v>0</v>
      </c>
      <c r="O59" s="111">
        <f t="shared" si="9"/>
        <v>0</v>
      </c>
      <c r="P59" s="111">
        <f t="shared" si="10"/>
        <v>0</v>
      </c>
      <c r="Q59" s="111">
        <f t="shared" si="11"/>
        <v>0</v>
      </c>
      <c r="R59" s="111">
        <f t="shared" si="12"/>
        <v>0</v>
      </c>
      <c r="S59" s="111">
        <f t="shared" si="0"/>
        <v>0</v>
      </c>
      <c r="T59" s="111">
        <f t="shared" si="13"/>
        <v>0</v>
      </c>
      <c r="U59" s="111">
        <f t="shared" si="14"/>
        <v>5</v>
      </c>
      <c r="V59" s="115"/>
      <c r="W59" s="125"/>
    </row>
    <row r="60" spans="1:23" s="12" customFormat="1" ht="75" customHeight="1" x14ac:dyDescent="0.2">
      <c r="A60" s="106"/>
      <c r="B60" s="107"/>
      <c r="C60" s="107" t="s">
        <v>106</v>
      </c>
      <c r="D60" s="108" t="s">
        <v>156</v>
      </c>
      <c r="E60" s="109"/>
      <c r="F60" s="110" t="s">
        <v>104</v>
      </c>
      <c r="G60" s="110" t="s">
        <v>104</v>
      </c>
      <c r="H60" s="110" t="s">
        <v>104</v>
      </c>
      <c r="I60" s="111">
        <f t="shared" si="3"/>
        <v>0</v>
      </c>
      <c r="J60" s="111">
        <f t="shared" si="4"/>
        <v>0</v>
      </c>
      <c r="K60" s="111">
        <f t="shared" si="5"/>
        <v>0</v>
      </c>
      <c r="L60" s="111">
        <f t="shared" si="6"/>
        <v>0</v>
      </c>
      <c r="M60" s="111">
        <f t="shared" si="7"/>
        <v>0</v>
      </c>
      <c r="N60" s="111">
        <f t="shared" si="8"/>
        <v>0</v>
      </c>
      <c r="O60" s="111">
        <f t="shared" si="9"/>
        <v>0</v>
      </c>
      <c r="P60" s="111">
        <f t="shared" si="10"/>
        <v>0</v>
      </c>
      <c r="Q60" s="111">
        <f t="shared" si="11"/>
        <v>0</v>
      </c>
      <c r="R60" s="111">
        <f t="shared" si="12"/>
        <v>0</v>
      </c>
      <c r="S60" s="111">
        <f t="shared" si="0"/>
        <v>0</v>
      </c>
      <c r="T60" s="111">
        <f t="shared" si="13"/>
        <v>0</v>
      </c>
      <c r="U60" s="111">
        <f t="shared" si="14"/>
        <v>5</v>
      </c>
      <c r="V60" s="115"/>
      <c r="W60" s="125"/>
    </row>
    <row r="61" spans="1:23" s="12" customFormat="1" ht="75" customHeight="1" x14ac:dyDescent="0.2">
      <c r="A61" s="106"/>
      <c r="B61" s="107"/>
      <c r="C61" s="107" t="s">
        <v>106</v>
      </c>
      <c r="D61" s="108" t="s">
        <v>156</v>
      </c>
      <c r="E61" s="109"/>
      <c r="F61" s="110" t="s">
        <v>104</v>
      </c>
      <c r="G61" s="110" t="s">
        <v>104</v>
      </c>
      <c r="H61" s="110" t="s">
        <v>104</v>
      </c>
      <c r="I61" s="111">
        <f t="shared" si="3"/>
        <v>0</v>
      </c>
      <c r="J61" s="111">
        <f t="shared" si="4"/>
        <v>0</v>
      </c>
      <c r="K61" s="111">
        <f t="shared" si="5"/>
        <v>0</v>
      </c>
      <c r="L61" s="111">
        <f t="shared" si="6"/>
        <v>0</v>
      </c>
      <c r="M61" s="111">
        <f t="shared" si="7"/>
        <v>0</v>
      </c>
      <c r="N61" s="111">
        <f t="shared" si="8"/>
        <v>0</v>
      </c>
      <c r="O61" s="111">
        <f t="shared" si="9"/>
        <v>0</v>
      </c>
      <c r="P61" s="111">
        <f t="shared" si="10"/>
        <v>0</v>
      </c>
      <c r="Q61" s="111">
        <f t="shared" si="11"/>
        <v>0</v>
      </c>
      <c r="R61" s="111">
        <f t="shared" si="12"/>
        <v>0</v>
      </c>
      <c r="S61" s="111">
        <f t="shared" si="0"/>
        <v>0</v>
      </c>
      <c r="T61" s="111">
        <f t="shared" si="13"/>
        <v>0</v>
      </c>
      <c r="U61" s="111">
        <f t="shared" si="14"/>
        <v>5</v>
      </c>
      <c r="V61" s="115"/>
      <c r="W61" s="125"/>
    </row>
    <row r="62" spans="1:23" s="12" customFormat="1" ht="75" customHeight="1" x14ac:dyDescent="0.2">
      <c r="A62" s="106"/>
      <c r="B62" s="107"/>
      <c r="C62" s="107" t="s">
        <v>106</v>
      </c>
      <c r="D62" s="108" t="s">
        <v>156</v>
      </c>
      <c r="E62" s="109"/>
      <c r="F62" s="110" t="s">
        <v>104</v>
      </c>
      <c r="G62" s="110" t="s">
        <v>104</v>
      </c>
      <c r="H62" s="110" t="s">
        <v>104</v>
      </c>
      <c r="I62" s="111">
        <f t="shared" si="3"/>
        <v>0</v>
      </c>
      <c r="J62" s="111">
        <f t="shared" si="4"/>
        <v>0</v>
      </c>
      <c r="K62" s="111">
        <f t="shared" si="5"/>
        <v>0</v>
      </c>
      <c r="L62" s="111">
        <f t="shared" si="6"/>
        <v>0</v>
      </c>
      <c r="M62" s="111">
        <f t="shared" si="7"/>
        <v>0</v>
      </c>
      <c r="N62" s="111">
        <f t="shared" si="8"/>
        <v>0</v>
      </c>
      <c r="O62" s="111">
        <f t="shared" si="9"/>
        <v>0</v>
      </c>
      <c r="P62" s="111">
        <f t="shared" si="10"/>
        <v>0</v>
      </c>
      <c r="Q62" s="111">
        <f t="shared" si="11"/>
        <v>0</v>
      </c>
      <c r="R62" s="111">
        <f t="shared" si="12"/>
        <v>0</v>
      </c>
      <c r="S62" s="111">
        <f t="shared" si="0"/>
        <v>0</v>
      </c>
      <c r="T62" s="111">
        <f t="shared" si="13"/>
        <v>0</v>
      </c>
      <c r="U62" s="111">
        <f t="shared" si="14"/>
        <v>5</v>
      </c>
      <c r="V62" s="115"/>
      <c r="W62" s="125"/>
    </row>
    <row r="63" spans="1:23" s="12" customFormat="1" ht="75" customHeight="1" x14ac:dyDescent="0.2">
      <c r="A63" s="106"/>
      <c r="B63" s="107"/>
      <c r="C63" s="107" t="s">
        <v>106</v>
      </c>
      <c r="D63" s="108" t="s">
        <v>156</v>
      </c>
      <c r="E63" s="109"/>
      <c r="F63" s="110" t="s">
        <v>104</v>
      </c>
      <c r="G63" s="110" t="s">
        <v>104</v>
      </c>
      <c r="H63" s="110" t="s">
        <v>104</v>
      </c>
      <c r="I63" s="111">
        <f t="shared" si="3"/>
        <v>0</v>
      </c>
      <c r="J63" s="111">
        <f t="shared" si="4"/>
        <v>0</v>
      </c>
      <c r="K63" s="111">
        <f t="shared" si="5"/>
        <v>0</v>
      </c>
      <c r="L63" s="111">
        <f t="shared" si="6"/>
        <v>0</v>
      </c>
      <c r="M63" s="111">
        <f t="shared" si="7"/>
        <v>0</v>
      </c>
      <c r="N63" s="111">
        <f t="shared" si="8"/>
        <v>0</v>
      </c>
      <c r="O63" s="111">
        <f t="shared" si="9"/>
        <v>0</v>
      </c>
      <c r="P63" s="111">
        <f t="shared" si="10"/>
        <v>0</v>
      </c>
      <c r="Q63" s="111">
        <f t="shared" si="11"/>
        <v>0</v>
      </c>
      <c r="R63" s="111">
        <f t="shared" si="12"/>
        <v>0</v>
      </c>
      <c r="S63" s="111">
        <f t="shared" ref="S63:S126" si="15">IF($G63="Production",1,IF($G63="Development",0.25,0))</f>
        <v>0</v>
      </c>
      <c r="T63" s="111">
        <f t="shared" si="13"/>
        <v>0</v>
      </c>
      <c r="U63" s="111">
        <f t="shared" si="14"/>
        <v>5</v>
      </c>
      <c r="V63" s="115"/>
      <c r="W63" s="125"/>
    </row>
    <row r="64" spans="1:23" s="12" customFormat="1" ht="75" customHeight="1" x14ac:dyDescent="0.2">
      <c r="A64" s="106"/>
      <c r="B64" s="107"/>
      <c r="C64" s="107" t="s">
        <v>106</v>
      </c>
      <c r="D64" s="108" t="s">
        <v>156</v>
      </c>
      <c r="E64" s="109"/>
      <c r="F64" s="110" t="s">
        <v>104</v>
      </c>
      <c r="G64" s="110" t="s">
        <v>104</v>
      </c>
      <c r="H64" s="110" t="s">
        <v>104</v>
      </c>
      <c r="I64" s="111">
        <f t="shared" si="3"/>
        <v>0</v>
      </c>
      <c r="J64" s="111">
        <f t="shared" si="4"/>
        <v>0</v>
      </c>
      <c r="K64" s="111">
        <f t="shared" si="5"/>
        <v>0</v>
      </c>
      <c r="L64" s="111">
        <f t="shared" si="6"/>
        <v>0</v>
      </c>
      <c r="M64" s="111">
        <f t="shared" si="7"/>
        <v>0</v>
      </c>
      <c r="N64" s="111">
        <f t="shared" si="8"/>
        <v>0</v>
      </c>
      <c r="O64" s="111">
        <f t="shared" si="9"/>
        <v>0</v>
      </c>
      <c r="P64" s="111">
        <f t="shared" si="10"/>
        <v>0</v>
      </c>
      <c r="Q64" s="111">
        <f t="shared" si="11"/>
        <v>0</v>
      </c>
      <c r="R64" s="111">
        <f t="shared" si="12"/>
        <v>0</v>
      </c>
      <c r="S64" s="111">
        <f t="shared" si="15"/>
        <v>0</v>
      </c>
      <c r="T64" s="111">
        <f t="shared" si="13"/>
        <v>0</v>
      </c>
      <c r="U64" s="111">
        <f t="shared" si="14"/>
        <v>5</v>
      </c>
      <c r="V64" s="115"/>
      <c r="W64" s="125"/>
    </row>
    <row r="65" spans="1:23" s="12" customFormat="1" ht="75" customHeight="1" x14ac:dyDescent="0.2">
      <c r="A65" s="106"/>
      <c r="B65" s="107"/>
      <c r="C65" s="107" t="s">
        <v>106</v>
      </c>
      <c r="D65" s="108" t="s">
        <v>156</v>
      </c>
      <c r="E65" s="109"/>
      <c r="F65" s="110" t="s">
        <v>104</v>
      </c>
      <c r="G65" s="110" t="s">
        <v>104</v>
      </c>
      <c r="H65" s="110" t="s">
        <v>104</v>
      </c>
      <c r="I65" s="111">
        <f t="shared" si="3"/>
        <v>0</v>
      </c>
      <c r="J65" s="111">
        <f t="shared" si="4"/>
        <v>0</v>
      </c>
      <c r="K65" s="111">
        <f t="shared" si="5"/>
        <v>0</v>
      </c>
      <c r="L65" s="111">
        <f t="shared" si="6"/>
        <v>0</v>
      </c>
      <c r="M65" s="111">
        <f t="shared" si="7"/>
        <v>0</v>
      </c>
      <c r="N65" s="111">
        <f t="shared" si="8"/>
        <v>0</v>
      </c>
      <c r="O65" s="111">
        <f t="shared" si="9"/>
        <v>0</v>
      </c>
      <c r="P65" s="111">
        <f t="shared" si="10"/>
        <v>0</v>
      </c>
      <c r="Q65" s="111">
        <f t="shared" si="11"/>
        <v>0</v>
      </c>
      <c r="R65" s="111">
        <f t="shared" si="12"/>
        <v>0</v>
      </c>
      <c r="S65" s="111">
        <f t="shared" si="15"/>
        <v>0</v>
      </c>
      <c r="T65" s="111">
        <f t="shared" si="13"/>
        <v>0</v>
      </c>
      <c r="U65" s="111">
        <f t="shared" si="14"/>
        <v>5</v>
      </c>
      <c r="V65" s="115"/>
      <c r="W65" s="125"/>
    </row>
    <row r="66" spans="1:23" s="12" customFormat="1" ht="75" customHeight="1" x14ac:dyDescent="0.2">
      <c r="A66" s="106"/>
      <c r="B66" s="107"/>
      <c r="C66" s="107" t="s">
        <v>106</v>
      </c>
      <c r="D66" s="108" t="s">
        <v>156</v>
      </c>
      <c r="E66" s="109"/>
      <c r="F66" s="110" t="s">
        <v>104</v>
      </c>
      <c r="G66" s="110" t="s">
        <v>104</v>
      </c>
      <c r="H66" s="110" t="s">
        <v>104</v>
      </c>
      <c r="I66" s="111">
        <f t="shared" si="3"/>
        <v>0</v>
      </c>
      <c r="J66" s="111">
        <f t="shared" si="4"/>
        <v>0</v>
      </c>
      <c r="K66" s="111">
        <f t="shared" si="5"/>
        <v>0</v>
      </c>
      <c r="L66" s="111">
        <f t="shared" si="6"/>
        <v>0</v>
      </c>
      <c r="M66" s="111">
        <f t="shared" si="7"/>
        <v>0</v>
      </c>
      <c r="N66" s="111">
        <f t="shared" si="8"/>
        <v>0</v>
      </c>
      <c r="O66" s="111">
        <f t="shared" si="9"/>
        <v>0</v>
      </c>
      <c r="P66" s="111">
        <f t="shared" si="10"/>
        <v>0</v>
      </c>
      <c r="Q66" s="111">
        <f t="shared" si="11"/>
        <v>0</v>
      </c>
      <c r="R66" s="111">
        <f t="shared" si="12"/>
        <v>0</v>
      </c>
      <c r="S66" s="111">
        <f t="shared" si="15"/>
        <v>0</v>
      </c>
      <c r="T66" s="111">
        <f t="shared" si="13"/>
        <v>0</v>
      </c>
      <c r="U66" s="111">
        <f t="shared" si="14"/>
        <v>5</v>
      </c>
      <c r="V66" s="115"/>
      <c r="W66" s="125"/>
    </row>
    <row r="67" spans="1:23" s="12" customFormat="1" ht="75" customHeight="1" x14ac:dyDescent="0.2">
      <c r="A67" s="106"/>
      <c r="B67" s="107"/>
      <c r="C67" s="107" t="s">
        <v>106</v>
      </c>
      <c r="D67" s="108" t="s">
        <v>156</v>
      </c>
      <c r="E67" s="109"/>
      <c r="F67" s="110" t="s">
        <v>104</v>
      </c>
      <c r="G67" s="110" t="s">
        <v>104</v>
      </c>
      <c r="H67" s="110" t="s">
        <v>104</v>
      </c>
      <c r="I67" s="111">
        <f t="shared" si="3"/>
        <v>0</v>
      </c>
      <c r="J67" s="111">
        <f t="shared" si="4"/>
        <v>0</v>
      </c>
      <c r="K67" s="111">
        <f t="shared" si="5"/>
        <v>0</v>
      </c>
      <c r="L67" s="111">
        <f t="shared" si="6"/>
        <v>0</v>
      </c>
      <c r="M67" s="111">
        <f t="shared" si="7"/>
        <v>0</v>
      </c>
      <c r="N67" s="111">
        <f t="shared" si="8"/>
        <v>0</v>
      </c>
      <c r="O67" s="111">
        <f t="shared" si="9"/>
        <v>0</v>
      </c>
      <c r="P67" s="111">
        <f t="shared" si="10"/>
        <v>0</v>
      </c>
      <c r="Q67" s="111">
        <f t="shared" si="11"/>
        <v>0</v>
      </c>
      <c r="R67" s="111">
        <f t="shared" si="12"/>
        <v>0</v>
      </c>
      <c r="S67" s="111">
        <f t="shared" si="15"/>
        <v>0</v>
      </c>
      <c r="T67" s="111">
        <f t="shared" si="13"/>
        <v>0</v>
      </c>
      <c r="U67" s="111">
        <f t="shared" si="14"/>
        <v>5</v>
      </c>
      <c r="V67" s="115"/>
      <c r="W67" s="125"/>
    </row>
    <row r="68" spans="1:23" s="12" customFormat="1" ht="75" customHeight="1" x14ac:dyDescent="0.2">
      <c r="A68" s="106"/>
      <c r="B68" s="107"/>
      <c r="C68" s="107" t="s">
        <v>106</v>
      </c>
      <c r="D68" s="108" t="s">
        <v>156</v>
      </c>
      <c r="E68" s="109"/>
      <c r="F68" s="110" t="s">
        <v>104</v>
      </c>
      <c r="G68" s="110" t="s">
        <v>104</v>
      </c>
      <c r="H68" s="110" t="s">
        <v>104</v>
      </c>
      <c r="I68" s="111">
        <f t="shared" si="3"/>
        <v>0</v>
      </c>
      <c r="J68" s="111">
        <f t="shared" si="4"/>
        <v>0</v>
      </c>
      <c r="K68" s="111">
        <f t="shared" si="5"/>
        <v>0</v>
      </c>
      <c r="L68" s="111">
        <f t="shared" si="6"/>
        <v>0</v>
      </c>
      <c r="M68" s="111">
        <f t="shared" si="7"/>
        <v>0</v>
      </c>
      <c r="N68" s="111">
        <f t="shared" si="8"/>
        <v>0</v>
      </c>
      <c r="O68" s="111">
        <f t="shared" si="9"/>
        <v>0</v>
      </c>
      <c r="P68" s="111">
        <f t="shared" si="10"/>
        <v>0</v>
      </c>
      <c r="Q68" s="111">
        <f t="shared" si="11"/>
        <v>0</v>
      </c>
      <c r="R68" s="111">
        <f t="shared" si="12"/>
        <v>0</v>
      </c>
      <c r="S68" s="111">
        <f t="shared" si="15"/>
        <v>0</v>
      </c>
      <c r="T68" s="111">
        <f t="shared" si="13"/>
        <v>0</v>
      </c>
      <c r="U68" s="111">
        <f t="shared" si="14"/>
        <v>5</v>
      </c>
      <c r="V68" s="115"/>
      <c r="W68" s="125"/>
    </row>
    <row r="69" spans="1:23" s="12" customFormat="1" ht="75" customHeight="1" x14ac:dyDescent="0.2">
      <c r="A69" s="106"/>
      <c r="B69" s="107"/>
      <c r="C69" s="107" t="s">
        <v>106</v>
      </c>
      <c r="D69" s="108" t="s">
        <v>156</v>
      </c>
      <c r="E69" s="109"/>
      <c r="F69" s="110" t="s">
        <v>104</v>
      </c>
      <c r="G69" s="110" t="s">
        <v>104</v>
      </c>
      <c r="H69" s="110" t="s">
        <v>104</v>
      </c>
      <c r="I69" s="111">
        <f t="shared" ref="I69:I132" si="16">COUNTIFS(C69:C69,"=High",F69:F69,"=YES-Fully meets")</f>
        <v>0</v>
      </c>
      <c r="J69" s="111">
        <f t="shared" ref="J69:J132" si="17">COUNTIFS(C69:C69,"=High",F69:F69,"=YES-Partially meets")</f>
        <v>0</v>
      </c>
      <c r="K69" s="111">
        <f t="shared" ref="K69:K132" si="18">COUNTIFS(C69:C69,"=High",F69:F69,"=NO-Does not meet")</f>
        <v>0</v>
      </c>
      <c r="L69" s="111">
        <f t="shared" ref="L69:L132" si="19">COUNTIFS(C69:C69,"=Medium",F69:F69,"=YES-Fully meets")</f>
        <v>0</v>
      </c>
      <c r="M69" s="111">
        <f t="shared" ref="M69:M132" si="20">COUNTIFS(C69:C69,"=Medium",F69:F69,"=YES-Partially meets")</f>
        <v>0</v>
      </c>
      <c r="N69" s="111">
        <f t="shared" ref="N69:N132" si="21">COUNTIFS(C69:C69,"=Medium",F69:F69,"=NO-Does not meet")</f>
        <v>0</v>
      </c>
      <c r="O69" s="111">
        <f t="shared" ref="O69:O132" si="22">COUNTIFS(C69:C69,"=Low",F69:F69,"=YES-Fully meets")</f>
        <v>0</v>
      </c>
      <c r="P69" s="111">
        <f t="shared" ref="P69:P132" si="23">COUNTIFS(C69:C69,"=Low",F69:F69,"=YES-Partially meets")</f>
        <v>0</v>
      </c>
      <c r="Q69" s="111">
        <f t="shared" ref="Q69:Q132" si="24">COUNTIFS(C69:C69,"=Low",F69:F69,"=NO-Does not meet")</f>
        <v>0</v>
      </c>
      <c r="R69" s="111">
        <f t="shared" ref="R69:R132" si="25">+($I69*$I$2)+($J69*$J$2)+(K69*$K$2)+(L69*$L$2)+(M69*$M$2)+(N69*$N$2)+(O69*$O$2)+(P69*$P$2)+(Q69*$Q$2)</f>
        <v>0</v>
      </c>
      <c r="S69" s="111">
        <f t="shared" si="15"/>
        <v>0</v>
      </c>
      <c r="T69" s="111">
        <f t="shared" ref="T69:T132" si="26">+R69*S69</f>
        <v>0</v>
      </c>
      <c r="U69" s="111">
        <f t="shared" ref="U69:U132" si="27">IF(C69="High",$I$2,IF(C69="Medium",$L$2,$O$2))</f>
        <v>5</v>
      </c>
      <c r="V69" s="115"/>
      <c r="W69" s="125"/>
    </row>
    <row r="70" spans="1:23" s="12" customFormat="1" ht="75" customHeight="1" x14ac:dyDescent="0.2">
      <c r="A70" s="106"/>
      <c r="B70" s="107"/>
      <c r="C70" s="107" t="s">
        <v>106</v>
      </c>
      <c r="D70" s="108" t="s">
        <v>156</v>
      </c>
      <c r="E70" s="109"/>
      <c r="F70" s="110" t="s">
        <v>104</v>
      </c>
      <c r="G70" s="110" t="s">
        <v>104</v>
      </c>
      <c r="H70" s="110" t="s">
        <v>104</v>
      </c>
      <c r="I70" s="111">
        <f t="shared" si="16"/>
        <v>0</v>
      </c>
      <c r="J70" s="111">
        <f t="shared" si="17"/>
        <v>0</v>
      </c>
      <c r="K70" s="111">
        <f t="shared" si="18"/>
        <v>0</v>
      </c>
      <c r="L70" s="111">
        <f t="shared" si="19"/>
        <v>0</v>
      </c>
      <c r="M70" s="111">
        <f t="shared" si="20"/>
        <v>0</v>
      </c>
      <c r="N70" s="111">
        <f t="shared" si="21"/>
        <v>0</v>
      </c>
      <c r="O70" s="111">
        <f t="shared" si="22"/>
        <v>0</v>
      </c>
      <c r="P70" s="111">
        <f t="shared" si="23"/>
        <v>0</v>
      </c>
      <c r="Q70" s="111">
        <f t="shared" si="24"/>
        <v>0</v>
      </c>
      <c r="R70" s="111">
        <f t="shared" si="25"/>
        <v>0</v>
      </c>
      <c r="S70" s="111">
        <f t="shared" si="15"/>
        <v>0</v>
      </c>
      <c r="T70" s="111">
        <f t="shared" si="26"/>
        <v>0</v>
      </c>
      <c r="U70" s="111">
        <f t="shared" si="27"/>
        <v>5</v>
      </c>
      <c r="V70" s="115"/>
      <c r="W70" s="125"/>
    </row>
    <row r="71" spans="1:23" s="12" customFormat="1" ht="75" customHeight="1" x14ac:dyDescent="0.2">
      <c r="A71" s="106"/>
      <c r="B71" s="107"/>
      <c r="C71" s="107" t="s">
        <v>106</v>
      </c>
      <c r="D71" s="108" t="s">
        <v>156</v>
      </c>
      <c r="E71" s="109"/>
      <c r="F71" s="110" t="s">
        <v>104</v>
      </c>
      <c r="G71" s="110" t="s">
        <v>104</v>
      </c>
      <c r="H71" s="110" t="s">
        <v>104</v>
      </c>
      <c r="I71" s="111">
        <f t="shared" si="16"/>
        <v>0</v>
      </c>
      <c r="J71" s="111">
        <f t="shared" si="17"/>
        <v>0</v>
      </c>
      <c r="K71" s="111">
        <f t="shared" si="18"/>
        <v>0</v>
      </c>
      <c r="L71" s="111">
        <f t="shared" si="19"/>
        <v>0</v>
      </c>
      <c r="M71" s="111">
        <f t="shared" si="20"/>
        <v>0</v>
      </c>
      <c r="N71" s="111">
        <f t="shared" si="21"/>
        <v>0</v>
      </c>
      <c r="O71" s="111">
        <f t="shared" si="22"/>
        <v>0</v>
      </c>
      <c r="P71" s="111">
        <f t="shared" si="23"/>
        <v>0</v>
      </c>
      <c r="Q71" s="111">
        <f t="shared" si="24"/>
        <v>0</v>
      </c>
      <c r="R71" s="111">
        <f t="shared" si="25"/>
        <v>0</v>
      </c>
      <c r="S71" s="111">
        <f t="shared" si="15"/>
        <v>0</v>
      </c>
      <c r="T71" s="111">
        <f t="shared" si="26"/>
        <v>0</v>
      </c>
      <c r="U71" s="111">
        <f t="shared" si="27"/>
        <v>5</v>
      </c>
      <c r="V71" s="115"/>
      <c r="W71" s="125"/>
    </row>
    <row r="72" spans="1:23" s="12" customFormat="1" ht="75" customHeight="1" x14ac:dyDescent="0.2">
      <c r="A72" s="106"/>
      <c r="B72" s="107"/>
      <c r="C72" s="107" t="s">
        <v>106</v>
      </c>
      <c r="D72" s="108" t="s">
        <v>156</v>
      </c>
      <c r="E72" s="109"/>
      <c r="F72" s="110" t="s">
        <v>104</v>
      </c>
      <c r="G72" s="110" t="s">
        <v>104</v>
      </c>
      <c r="H72" s="110" t="s">
        <v>104</v>
      </c>
      <c r="I72" s="111">
        <f t="shared" si="16"/>
        <v>0</v>
      </c>
      <c r="J72" s="111">
        <f t="shared" si="17"/>
        <v>0</v>
      </c>
      <c r="K72" s="111">
        <f t="shared" si="18"/>
        <v>0</v>
      </c>
      <c r="L72" s="111">
        <f t="shared" si="19"/>
        <v>0</v>
      </c>
      <c r="M72" s="111">
        <f t="shared" si="20"/>
        <v>0</v>
      </c>
      <c r="N72" s="111">
        <f t="shared" si="21"/>
        <v>0</v>
      </c>
      <c r="O72" s="111">
        <f t="shared" si="22"/>
        <v>0</v>
      </c>
      <c r="P72" s="111">
        <f t="shared" si="23"/>
        <v>0</v>
      </c>
      <c r="Q72" s="111">
        <f t="shared" si="24"/>
        <v>0</v>
      </c>
      <c r="R72" s="111">
        <f t="shared" si="25"/>
        <v>0</v>
      </c>
      <c r="S72" s="111">
        <f t="shared" si="15"/>
        <v>0</v>
      </c>
      <c r="T72" s="111">
        <f t="shared" si="26"/>
        <v>0</v>
      </c>
      <c r="U72" s="111">
        <f t="shared" si="27"/>
        <v>5</v>
      </c>
      <c r="V72" s="115"/>
      <c r="W72" s="125"/>
    </row>
    <row r="73" spans="1:23" s="12" customFormat="1" ht="75" customHeight="1" x14ac:dyDescent="0.2">
      <c r="A73" s="106"/>
      <c r="B73" s="107"/>
      <c r="C73" s="107" t="s">
        <v>106</v>
      </c>
      <c r="D73" s="108" t="s">
        <v>156</v>
      </c>
      <c r="E73" s="109"/>
      <c r="F73" s="110" t="s">
        <v>104</v>
      </c>
      <c r="G73" s="110" t="s">
        <v>104</v>
      </c>
      <c r="H73" s="110" t="s">
        <v>104</v>
      </c>
      <c r="I73" s="111">
        <f t="shared" si="16"/>
        <v>0</v>
      </c>
      <c r="J73" s="111">
        <f t="shared" si="17"/>
        <v>0</v>
      </c>
      <c r="K73" s="111">
        <f t="shared" si="18"/>
        <v>0</v>
      </c>
      <c r="L73" s="111">
        <f t="shared" si="19"/>
        <v>0</v>
      </c>
      <c r="M73" s="111">
        <f t="shared" si="20"/>
        <v>0</v>
      </c>
      <c r="N73" s="111">
        <f t="shared" si="21"/>
        <v>0</v>
      </c>
      <c r="O73" s="111">
        <f t="shared" si="22"/>
        <v>0</v>
      </c>
      <c r="P73" s="111">
        <f t="shared" si="23"/>
        <v>0</v>
      </c>
      <c r="Q73" s="111">
        <f t="shared" si="24"/>
        <v>0</v>
      </c>
      <c r="R73" s="111">
        <f t="shared" si="25"/>
        <v>0</v>
      </c>
      <c r="S73" s="111">
        <f t="shared" si="15"/>
        <v>0</v>
      </c>
      <c r="T73" s="111">
        <f t="shared" si="26"/>
        <v>0</v>
      </c>
      <c r="U73" s="111">
        <f t="shared" si="27"/>
        <v>5</v>
      </c>
      <c r="V73" s="115"/>
      <c r="W73" s="125"/>
    </row>
    <row r="74" spans="1:23" s="12" customFormat="1" ht="75" customHeight="1" x14ac:dyDescent="0.2">
      <c r="A74" s="106"/>
      <c r="B74" s="107"/>
      <c r="C74" s="107" t="s">
        <v>106</v>
      </c>
      <c r="D74" s="108" t="s">
        <v>156</v>
      </c>
      <c r="E74" s="109"/>
      <c r="F74" s="110" t="s">
        <v>104</v>
      </c>
      <c r="G74" s="110" t="s">
        <v>104</v>
      </c>
      <c r="H74" s="110" t="s">
        <v>104</v>
      </c>
      <c r="I74" s="111">
        <f t="shared" si="16"/>
        <v>0</v>
      </c>
      <c r="J74" s="111">
        <f t="shared" si="17"/>
        <v>0</v>
      </c>
      <c r="K74" s="111">
        <f t="shared" si="18"/>
        <v>0</v>
      </c>
      <c r="L74" s="111">
        <f t="shared" si="19"/>
        <v>0</v>
      </c>
      <c r="M74" s="111">
        <f t="shared" si="20"/>
        <v>0</v>
      </c>
      <c r="N74" s="111">
        <f t="shared" si="21"/>
        <v>0</v>
      </c>
      <c r="O74" s="111">
        <f t="shared" si="22"/>
        <v>0</v>
      </c>
      <c r="P74" s="111">
        <f t="shared" si="23"/>
        <v>0</v>
      </c>
      <c r="Q74" s="111">
        <f t="shared" si="24"/>
        <v>0</v>
      </c>
      <c r="R74" s="111">
        <f t="shared" si="25"/>
        <v>0</v>
      </c>
      <c r="S74" s="111">
        <f t="shared" si="15"/>
        <v>0</v>
      </c>
      <c r="T74" s="111">
        <f t="shared" si="26"/>
        <v>0</v>
      </c>
      <c r="U74" s="111">
        <f t="shared" si="27"/>
        <v>5</v>
      </c>
      <c r="V74" s="115"/>
      <c r="W74" s="125"/>
    </row>
    <row r="75" spans="1:23" s="12" customFormat="1" ht="75" customHeight="1" x14ac:dyDescent="0.2">
      <c r="A75" s="106"/>
      <c r="B75" s="107"/>
      <c r="C75" s="107" t="s">
        <v>106</v>
      </c>
      <c r="D75" s="108" t="s">
        <v>156</v>
      </c>
      <c r="E75" s="109"/>
      <c r="F75" s="110" t="s">
        <v>104</v>
      </c>
      <c r="G75" s="110" t="s">
        <v>104</v>
      </c>
      <c r="H75" s="110" t="s">
        <v>104</v>
      </c>
      <c r="I75" s="111">
        <f t="shared" si="16"/>
        <v>0</v>
      </c>
      <c r="J75" s="111">
        <f t="shared" si="17"/>
        <v>0</v>
      </c>
      <c r="K75" s="111">
        <f t="shared" si="18"/>
        <v>0</v>
      </c>
      <c r="L75" s="111">
        <f t="shared" si="19"/>
        <v>0</v>
      </c>
      <c r="M75" s="111">
        <f t="shared" si="20"/>
        <v>0</v>
      </c>
      <c r="N75" s="111">
        <f t="shared" si="21"/>
        <v>0</v>
      </c>
      <c r="O75" s="111">
        <f t="shared" si="22"/>
        <v>0</v>
      </c>
      <c r="P75" s="111">
        <f t="shared" si="23"/>
        <v>0</v>
      </c>
      <c r="Q75" s="111">
        <f t="shared" si="24"/>
        <v>0</v>
      </c>
      <c r="R75" s="111">
        <f t="shared" si="25"/>
        <v>0</v>
      </c>
      <c r="S75" s="111">
        <f t="shared" si="15"/>
        <v>0</v>
      </c>
      <c r="T75" s="111">
        <f t="shared" si="26"/>
        <v>0</v>
      </c>
      <c r="U75" s="111">
        <f t="shared" si="27"/>
        <v>5</v>
      </c>
      <c r="V75" s="115"/>
      <c r="W75" s="125"/>
    </row>
    <row r="76" spans="1:23" s="12" customFormat="1" ht="75" customHeight="1" x14ac:dyDescent="0.2">
      <c r="A76" s="106"/>
      <c r="B76" s="107"/>
      <c r="C76" s="107" t="s">
        <v>106</v>
      </c>
      <c r="D76" s="108" t="s">
        <v>156</v>
      </c>
      <c r="E76" s="109"/>
      <c r="F76" s="110" t="s">
        <v>104</v>
      </c>
      <c r="G76" s="110" t="s">
        <v>104</v>
      </c>
      <c r="H76" s="110" t="s">
        <v>104</v>
      </c>
      <c r="I76" s="111">
        <f t="shared" si="16"/>
        <v>0</v>
      </c>
      <c r="J76" s="111">
        <f t="shared" si="17"/>
        <v>0</v>
      </c>
      <c r="K76" s="111">
        <f t="shared" si="18"/>
        <v>0</v>
      </c>
      <c r="L76" s="111">
        <f t="shared" si="19"/>
        <v>0</v>
      </c>
      <c r="M76" s="111">
        <f t="shared" si="20"/>
        <v>0</v>
      </c>
      <c r="N76" s="111">
        <f t="shared" si="21"/>
        <v>0</v>
      </c>
      <c r="O76" s="111">
        <f t="shared" si="22"/>
        <v>0</v>
      </c>
      <c r="P76" s="111">
        <f t="shared" si="23"/>
        <v>0</v>
      </c>
      <c r="Q76" s="111">
        <f t="shared" si="24"/>
        <v>0</v>
      </c>
      <c r="R76" s="111">
        <f t="shared" si="25"/>
        <v>0</v>
      </c>
      <c r="S76" s="111">
        <f t="shared" si="15"/>
        <v>0</v>
      </c>
      <c r="T76" s="111">
        <f t="shared" si="26"/>
        <v>0</v>
      </c>
      <c r="U76" s="111">
        <f t="shared" si="27"/>
        <v>5</v>
      </c>
      <c r="V76" s="115"/>
      <c r="W76" s="125"/>
    </row>
    <row r="77" spans="1:23" s="12" customFormat="1" ht="75" customHeight="1" x14ac:dyDescent="0.2">
      <c r="A77" s="106"/>
      <c r="B77" s="107"/>
      <c r="C77" s="107" t="s">
        <v>106</v>
      </c>
      <c r="D77" s="108" t="s">
        <v>156</v>
      </c>
      <c r="E77" s="109"/>
      <c r="F77" s="110" t="s">
        <v>104</v>
      </c>
      <c r="G77" s="110" t="s">
        <v>104</v>
      </c>
      <c r="H77" s="110" t="s">
        <v>104</v>
      </c>
      <c r="I77" s="111">
        <f t="shared" si="16"/>
        <v>0</v>
      </c>
      <c r="J77" s="111">
        <f t="shared" si="17"/>
        <v>0</v>
      </c>
      <c r="K77" s="111">
        <f t="shared" si="18"/>
        <v>0</v>
      </c>
      <c r="L77" s="111">
        <f t="shared" si="19"/>
        <v>0</v>
      </c>
      <c r="M77" s="111">
        <f t="shared" si="20"/>
        <v>0</v>
      </c>
      <c r="N77" s="111">
        <f t="shared" si="21"/>
        <v>0</v>
      </c>
      <c r="O77" s="111">
        <f t="shared" si="22"/>
        <v>0</v>
      </c>
      <c r="P77" s="111">
        <f t="shared" si="23"/>
        <v>0</v>
      </c>
      <c r="Q77" s="111">
        <f t="shared" si="24"/>
        <v>0</v>
      </c>
      <c r="R77" s="111">
        <f t="shared" si="25"/>
        <v>0</v>
      </c>
      <c r="S77" s="111">
        <f t="shared" si="15"/>
        <v>0</v>
      </c>
      <c r="T77" s="111">
        <f t="shared" si="26"/>
        <v>0</v>
      </c>
      <c r="U77" s="111">
        <f t="shared" si="27"/>
        <v>5</v>
      </c>
      <c r="V77" s="115"/>
      <c r="W77" s="125"/>
    </row>
    <row r="78" spans="1:23" s="12" customFormat="1" ht="75" customHeight="1" x14ac:dyDescent="0.2">
      <c r="A78" s="106"/>
      <c r="B78" s="107"/>
      <c r="C78" s="107" t="s">
        <v>106</v>
      </c>
      <c r="D78" s="108" t="s">
        <v>156</v>
      </c>
      <c r="E78" s="109"/>
      <c r="F78" s="110" t="s">
        <v>104</v>
      </c>
      <c r="G78" s="110" t="s">
        <v>104</v>
      </c>
      <c r="H78" s="110" t="s">
        <v>104</v>
      </c>
      <c r="I78" s="111">
        <f t="shared" si="16"/>
        <v>0</v>
      </c>
      <c r="J78" s="111">
        <f t="shared" si="17"/>
        <v>0</v>
      </c>
      <c r="K78" s="111">
        <f t="shared" si="18"/>
        <v>0</v>
      </c>
      <c r="L78" s="111">
        <f t="shared" si="19"/>
        <v>0</v>
      </c>
      <c r="M78" s="111">
        <f t="shared" si="20"/>
        <v>0</v>
      </c>
      <c r="N78" s="111">
        <f t="shared" si="21"/>
        <v>0</v>
      </c>
      <c r="O78" s="111">
        <f t="shared" si="22"/>
        <v>0</v>
      </c>
      <c r="P78" s="111">
        <f t="shared" si="23"/>
        <v>0</v>
      </c>
      <c r="Q78" s="111">
        <f t="shared" si="24"/>
        <v>0</v>
      </c>
      <c r="R78" s="111">
        <f t="shared" si="25"/>
        <v>0</v>
      </c>
      <c r="S78" s="111">
        <f t="shared" si="15"/>
        <v>0</v>
      </c>
      <c r="T78" s="111">
        <f t="shared" si="26"/>
        <v>0</v>
      </c>
      <c r="U78" s="111">
        <f t="shared" si="27"/>
        <v>5</v>
      </c>
      <c r="V78" s="115"/>
      <c r="W78" s="125"/>
    </row>
    <row r="79" spans="1:23" s="12" customFormat="1" ht="75" customHeight="1" x14ac:dyDescent="0.2">
      <c r="A79" s="106"/>
      <c r="B79" s="107"/>
      <c r="C79" s="107" t="s">
        <v>106</v>
      </c>
      <c r="D79" s="108" t="s">
        <v>156</v>
      </c>
      <c r="E79" s="109"/>
      <c r="F79" s="110" t="s">
        <v>104</v>
      </c>
      <c r="G79" s="110" t="s">
        <v>104</v>
      </c>
      <c r="H79" s="110" t="s">
        <v>104</v>
      </c>
      <c r="I79" s="111">
        <f t="shared" si="16"/>
        <v>0</v>
      </c>
      <c r="J79" s="111">
        <f t="shared" si="17"/>
        <v>0</v>
      </c>
      <c r="K79" s="111">
        <f t="shared" si="18"/>
        <v>0</v>
      </c>
      <c r="L79" s="111">
        <f t="shared" si="19"/>
        <v>0</v>
      </c>
      <c r="M79" s="111">
        <f t="shared" si="20"/>
        <v>0</v>
      </c>
      <c r="N79" s="111">
        <f t="shared" si="21"/>
        <v>0</v>
      </c>
      <c r="O79" s="111">
        <f t="shared" si="22"/>
        <v>0</v>
      </c>
      <c r="P79" s="111">
        <f t="shared" si="23"/>
        <v>0</v>
      </c>
      <c r="Q79" s="111">
        <f t="shared" si="24"/>
        <v>0</v>
      </c>
      <c r="R79" s="111">
        <f t="shared" si="25"/>
        <v>0</v>
      </c>
      <c r="S79" s="111">
        <f t="shared" si="15"/>
        <v>0</v>
      </c>
      <c r="T79" s="111">
        <f t="shared" si="26"/>
        <v>0</v>
      </c>
      <c r="U79" s="111">
        <f t="shared" si="27"/>
        <v>5</v>
      </c>
      <c r="V79" s="115"/>
      <c r="W79" s="125"/>
    </row>
    <row r="80" spans="1:23" s="12" customFormat="1" ht="75" customHeight="1" x14ac:dyDescent="0.2">
      <c r="A80" s="106"/>
      <c r="B80" s="107"/>
      <c r="C80" s="107" t="s">
        <v>106</v>
      </c>
      <c r="D80" s="108" t="s">
        <v>156</v>
      </c>
      <c r="E80" s="109"/>
      <c r="F80" s="110" t="s">
        <v>104</v>
      </c>
      <c r="G80" s="110" t="s">
        <v>104</v>
      </c>
      <c r="H80" s="110" t="s">
        <v>104</v>
      </c>
      <c r="I80" s="111">
        <f t="shared" si="16"/>
        <v>0</v>
      </c>
      <c r="J80" s="111">
        <f t="shared" si="17"/>
        <v>0</v>
      </c>
      <c r="K80" s="111">
        <f t="shared" si="18"/>
        <v>0</v>
      </c>
      <c r="L80" s="111">
        <f t="shared" si="19"/>
        <v>0</v>
      </c>
      <c r="M80" s="111">
        <f t="shared" si="20"/>
        <v>0</v>
      </c>
      <c r="N80" s="111">
        <f t="shared" si="21"/>
        <v>0</v>
      </c>
      <c r="O80" s="111">
        <f t="shared" si="22"/>
        <v>0</v>
      </c>
      <c r="P80" s="111">
        <f t="shared" si="23"/>
        <v>0</v>
      </c>
      <c r="Q80" s="111">
        <f t="shared" si="24"/>
        <v>0</v>
      </c>
      <c r="R80" s="111">
        <f t="shared" si="25"/>
        <v>0</v>
      </c>
      <c r="S80" s="111">
        <f t="shared" si="15"/>
        <v>0</v>
      </c>
      <c r="T80" s="111">
        <f t="shared" si="26"/>
        <v>0</v>
      </c>
      <c r="U80" s="111">
        <f t="shared" si="27"/>
        <v>5</v>
      </c>
      <c r="V80" s="115"/>
      <c r="W80" s="125"/>
    </row>
    <row r="81" spans="1:23" s="12" customFormat="1" ht="75" customHeight="1" x14ac:dyDescent="0.2">
      <c r="A81" s="106"/>
      <c r="B81" s="107"/>
      <c r="C81" s="107" t="s">
        <v>106</v>
      </c>
      <c r="D81" s="108" t="s">
        <v>156</v>
      </c>
      <c r="E81" s="109"/>
      <c r="F81" s="110" t="s">
        <v>104</v>
      </c>
      <c r="G81" s="110" t="s">
        <v>104</v>
      </c>
      <c r="H81" s="110" t="s">
        <v>104</v>
      </c>
      <c r="I81" s="111">
        <f t="shared" si="16"/>
        <v>0</v>
      </c>
      <c r="J81" s="111">
        <f t="shared" si="17"/>
        <v>0</v>
      </c>
      <c r="K81" s="111">
        <f t="shared" si="18"/>
        <v>0</v>
      </c>
      <c r="L81" s="111">
        <f t="shared" si="19"/>
        <v>0</v>
      </c>
      <c r="M81" s="111">
        <f t="shared" si="20"/>
        <v>0</v>
      </c>
      <c r="N81" s="111">
        <f t="shared" si="21"/>
        <v>0</v>
      </c>
      <c r="O81" s="111">
        <f t="shared" si="22"/>
        <v>0</v>
      </c>
      <c r="P81" s="111">
        <f t="shared" si="23"/>
        <v>0</v>
      </c>
      <c r="Q81" s="111">
        <f t="shared" si="24"/>
        <v>0</v>
      </c>
      <c r="R81" s="111">
        <f t="shared" si="25"/>
        <v>0</v>
      </c>
      <c r="S81" s="111">
        <f t="shared" si="15"/>
        <v>0</v>
      </c>
      <c r="T81" s="111">
        <f t="shared" si="26"/>
        <v>0</v>
      </c>
      <c r="U81" s="111">
        <f t="shared" si="27"/>
        <v>5</v>
      </c>
      <c r="V81" s="115"/>
      <c r="W81" s="125"/>
    </row>
    <row r="82" spans="1:23" s="12" customFormat="1" ht="75" customHeight="1" x14ac:dyDescent="0.2">
      <c r="A82" s="106"/>
      <c r="B82" s="107"/>
      <c r="C82" s="107" t="s">
        <v>106</v>
      </c>
      <c r="D82" s="108" t="s">
        <v>156</v>
      </c>
      <c r="E82" s="109"/>
      <c r="F82" s="110" t="s">
        <v>104</v>
      </c>
      <c r="G82" s="110" t="s">
        <v>104</v>
      </c>
      <c r="H82" s="110" t="s">
        <v>104</v>
      </c>
      <c r="I82" s="111">
        <f t="shared" si="16"/>
        <v>0</v>
      </c>
      <c r="J82" s="111">
        <f t="shared" si="17"/>
        <v>0</v>
      </c>
      <c r="K82" s="111">
        <f t="shared" si="18"/>
        <v>0</v>
      </c>
      <c r="L82" s="111">
        <f t="shared" si="19"/>
        <v>0</v>
      </c>
      <c r="M82" s="111">
        <f t="shared" si="20"/>
        <v>0</v>
      </c>
      <c r="N82" s="111">
        <f t="shared" si="21"/>
        <v>0</v>
      </c>
      <c r="O82" s="111">
        <f t="shared" si="22"/>
        <v>0</v>
      </c>
      <c r="P82" s="111">
        <f t="shared" si="23"/>
        <v>0</v>
      </c>
      <c r="Q82" s="111">
        <f t="shared" si="24"/>
        <v>0</v>
      </c>
      <c r="R82" s="111">
        <f t="shared" si="25"/>
        <v>0</v>
      </c>
      <c r="S82" s="111">
        <f t="shared" si="15"/>
        <v>0</v>
      </c>
      <c r="T82" s="111">
        <f t="shared" si="26"/>
        <v>0</v>
      </c>
      <c r="U82" s="111">
        <f t="shared" si="27"/>
        <v>5</v>
      </c>
      <c r="V82" s="115"/>
      <c r="W82" s="125"/>
    </row>
    <row r="83" spans="1:23" s="12" customFormat="1" ht="75" customHeight="1" x14ac:dyDescent="0.2">
      <c r="A83" s="106"/>
      <c r="B83" s="107"/>
      <c r="C83" s="107" t="s">
        <v>106</v>
      </c>
      <c r="D83" s="108" t="s">
        <v>156</v>
      </c>
      <c r="E83" s="109"/>
      <c r="F83" s="110" t="s">
        <v>104</v>
      </c>
      <c r="G83" s="110" t="s">
        <v>104</v>
      </c>
      <c r="H83" s="110" t="s">
        <v>104</v>
      </c>
      <c r="I83" s="111">
        <f t="shared" si="16"/>
        <v>0</v>
      </c>
      <c r="J83" s="111">
        <f t="shared" si="17"/>
        <v>0</v>
      </c>
      <c r="K83" s="111">
        <f t="shared" si="18"/>
        <v>0</v>
      </c>
      <c r="L83" s="111">
        <f t="shared" si="19"/>
        <v>0</v>
      </c>
      <c r="M83" s="111">
        <f t="shared" si="20"/>
        <v>0</v>
      </c>
      <c r="N83" s="111">
        <f t="shared" si="21"/>
        <v>0</v>
      </c>
      <c r="O83" s="111">
        <f t="shared" si="22"/>
        <v>0</v>
      </c>
      <c r="P83" s="111">
        <f t="shared" si="23"/>
        <v>0</v>
      </c>
      <c r="Q83" s="111">
        <f t="shared" si="24"/>
        <v>0</v>
      </c>
      <c r="R83" s="111">
        <f t="shared" si="25"/>
        <v>0</v>
      </c>
      <c r="S83" s="111">
        <f t="shared" si="15"/>
        <v>0</v>
      </c>
      <c r="T83" s="111">
        <f t="shared" si="26"/>
        <v>0</v>
      </c>
      <c r="U83" s="111">
        <f t="shared" si="27"/>
        <v>5</v>
      </c>
      <c r="V83" s="115"/>
      <c r="W83" s="125"/>
    </row>
    <row r="84" spans="1:23" s="12" customFormat="1" ht="75" customHeight="1" x14ac:dyDescent="0.2">
      <c r="A84" s="106"/>
      <c r="B84" s="107"/>
      <c r="C84" s="107" t="s">
        <v>106</v>
      </c>
      <c r="D84" s="108" t="s">
        <v>156</v>
      </c>
      <c r="E84" s="109"/>
      <c r="F84" s="110" t="s">
        <v>104</v>
      </c>
      <c r="G84" s="110" t="s">
        <v>104</v>
      </c>
      <c r="H84" s="110" t="s">
        <v>104</v>
      </c>
      <c r="I84" s="111">
        <f t="shared" si="16"/>
        <v>0</v>
      </c>
      <c r="J84" s="111">
        <f t="shared" si="17"/>
        <v>0</v>
      </c>
      <c r="K84" s="111">
        <f t="shared" si="18"/>
        <v>0</v>
      </c>
      <c r="L84" s="111">
        <f t="shared" si="19"/>
        <v>0</v>
      </c>
      <c r="M84" s="111">
        <f t="shared" si="20"/>
        <v>0</v>
      </c>
      <c r="N84" s="111">
        <f t="shared" si="21"/>
        <v>0</v>
      </c>
      <c r="O84" s="111">
        <f t="shared" si="22"/>
        <v>0</v>
      </c>
      <c r="P84" s="111">
        <f t="shared" si="23"/>
        <v>0</v>
      </c>
      <c r="Q84" s="111">
        <f t="shared" si="24"/>
        <v>0</v>
      </c>
      <c r="R84" s="111">
        <f t="shared" si="25"/>
        <v>0</v>
      </c>
      <c r="S84" s="111">
        <f t="shared" si="15"/>
        <v>0</v>
      </c>
      <c r="T84" s="111">
        <f t="shared" si="26"/>
        <v>0</v>
      </c>
      <c r="U84" s="111">
        <f t="shared" si="27"/>
        <v>5</v>
      </c>
      <c r="V84" s="115"/>
      <c r="W84" s="125"/>
    </row>
    <row r="85" spans="1:23" s="12" customFormat="1" ht="75" customHeight="1" x14ac:dyDescent="0.2">
      <c r="A85" s="106"/>
      <c r="B85" s="107"/>
      <c r="C85" s="107" t="s">
        <v>106</v>
      </c>
      <c r="D85" s="108" t="s">
        <v>156</v>
      </c>
      <c r="E85" s="109"/>
      <c r="F85" s="110" t="s">
        <v>104</v>
      </c>
      <c r="G85" s="110" t="s">
        <v>104</v>
      </c>
      <c r="H85" s="110" t="s">
        <v>104</v>
      </c>
      <c r="I85" s="111">
        <f t="shared" si="16"/>
        <v>0</v>
      </c>
      <c r="J85" s="111">
        <f t="shared" si="17"/>
        <v>0</v>
      </c>
      <c r="K85" s="111">
        <f t="shared" si="18"/>
        <v>0</v>
      </c>
      <c r="L85" s="111">
        <f t="shared" si="19"/>
        <v>0</v>
      </c>
      <c r="M85" s="111">
        <f t="shared" si="20"/>
        <v>0</v>
      </c>
      <c r="N85" s="111">
        <f t="shared" si="21"/>
        <v>0</v>
      </c>
      <c r="O85" s="111">
        <f t="shared" si="22"/>
        <v>0</v>
      </c>
      <c r="P85" s="111">
        <f t="shared" si="23"/>
        <v>0</v>
      </c>
      <c r="Q85" s="111">
        <f t="shared" si="24"/>
        <v>0</v>
      </c>
      <c r="R85" s="111">
        <f t="shared" si="25"/>
        <v>0</v>
      </c>
      <c r="S85" s="111">
        <f t="shared" si="15"/>
        <v>0</v>
      </c>
      <c r="T85" s="111">
        <f t="shared" si="26"/>
        <v>0</v>
      </c>
      <c r="U85" s="111">
        <f t="shared" si="27"/>
        <v>5</v>
      </c>
      <c r="V85" s="115"/>
      <c r="W85" s="125"/>
    </row>
    <row r="86" spans="1:23" s="12" customFormat="1" ht="75" customHeight="1" x14ac:dyDescent="0.2">
      <c r="A86" s="106"/>
      <c r="B86" s="107"/>
      <c r="C86" s="107" t="s">
        <v>106</v>
      </c>
      <c r="D86" s="108" t="s">
        <v>156</v>
      </c>
      <c r="E86" s="109"/>
      <c r="F86" s="110" t="s">
        <v>104</v>
      </c>
      <c r="G86" s="110" t="s">
        <v>104</v>
      </c>
      <c r="H86" s="110" t="s">
        <v>104</v>
      </c>
      <c r="I86" s="111">
        <f t="shared" si="16"/>
        <v>0</v>
      </c>
      <c r="J86" s="111">
        <f t="shared" si="17"/>
        <v>0</v>
      </c>
      <c r="K86" s="111">
        <f t="shared" si="18"/>
        <v>0</v>
      </c>
      <c r="L86" s="111">
        <f t="shared" si="19"/>
        <v>0</v>
      </c>
      <c r="M86" s="111">
        <f t="shared" si="20"/>
        <v>0</v>
      </c>
      <c r="N86" s="111">
        <f t="shared" si="21"/>
        <v>0</v>
      </c>
      <c r="O86" s="111">
        <f t="shared" si="22"/>
        <v>0</v>
      </c>
      <c r="P86" s="111">
        <f t="shared" si="23"/>
        <v>0</v>
      </c>
      <c r="Q86" s="111">
        <f t="shared" si="24"/>
        <v>0</v>
      </c>
      <c r="R86" s="111">
        <f t="shared" si="25"/>
        <v>0</v>
      </c>
      <c r="S86" s="111">
        <f t="shared" si="15"/>
        <v>0</v>
      </c>
      <c r="T86" s="111">
        <f t="shared" si="26"/>
        <v>0</v>
      </c>
      <c r="U86" s="111">
        <f t="shared" si="27"/>
        <v>5</v>
      </c>
      <c r="V86" s="115"/>
      <c r="W86" s="125"/>
    </row>
    <row r="87" spans="1:23" s="12" customFormat="1" ht="75" customHeight="1" x14ac:dyDescent="0.2">
      <c r="A87" s="106"/>
      <c r="B87" s="107"/>
      <c r="C87" s="107" t="s">
        <v>106</v>
      </c>
      <c r="D87" s="108" t="s">
        <v>156</v>
      </c>
      <c r="E87" s="109"/>
      <c r="F87" s="110" t="s">
        <v>104</v>
      </c>
      <c r="G87" s="110" t="s">
        <v>104</v>
      </c>
      <c r="H87" s="110" t="s">
        <v>104</v>
      </c>
      <c r="I87" s="111">
        <f t="shared" si="16"/>
        <v>0</v>
      </c>
      <c r="J87" s="111">
        <f t="shared" si="17"/>
        <v>0</v>
      </c>
      <c r="K87" s="111">
        <f t="shared" si="18"/>
        <v>0</v>
      </c>
      <c r="L87" s="111">
        <f t="shared" si="19"/>
        <v>0</v>
      </c>
      <c r="M87" s="111">
        <f t="shared" si="20"/>
        <v>0</v>
      </c>
      <c r="N87" s="111">
        <f t="shared" si="21"/>
        <v>0</v>
      </c>
      <c r="O87" s="111">
        <f t="shared" si="22"/>
        <v>0</v>
      </c>
      <c r="P87" s="111">
        <f t="shared" si="23"/>
        <v>0</v>
      </c>
      <c r="Q87" s="111">
        <f t="shared" si="24"/>
        <v>0</v>
      </c>
      <c r="R87" s="111">
        <f t="shared" si="25"/>
        <v>0</v>
      </c>
      <c r="S87" s="111">
        <f t="shared" si="15"/>
        <v>0</v>
      </c>
      <c r="T87" s="111">
        <f t="shared" si="26"/>
        <v>0</v>
      </c>
      <c r="U87" s="111">
        <f t="shared" si="27"/>
        <v>5</v>
      </c>
      <c r="V87" s="115"/>
      <c r="W87" s="125"/>
    </row>
    <row r="88" spans="1:23" s="12" customFormat="1" ht="75" customHeight="1" x14ac:dyDescent="0.2">
      <c r="A88" s="106"/>
      <c r="B88" s="107"/>
      <c r="C88" s="107" t="s">
        <v>106</v>
      </c>
      <c r="D88" s="108" t="s">
        <v>156</v>
      </c>
      <c r="E88" s="109"/>
      <c r="F88" s="110" t="s">
        <v>104</v>
      </c>
      <c r="G88" s="110" t="s">
        <v>104</v>
      </c>
      <c r="H88" s="110" t="s">
        <v>104</v>
      </c>
      <c r="I88" s="111">
        <f t="shared" si="16"/>
        <v>0</v>
      </c>
      <c r="J88" s="111">
        <f t="shared" si="17"/>
        <v>0</v>
      </c>
      <c r="K88" s="111">
        <f t="shared" si="18"/>
        <v>0</v>
      </c>
      <c r="L88" s="111">
        <f t="shared" si="19"/>
        <v>0</v>
      </c>
      <c r="M88" s="111">
        <f t="shared" si="20"/>
        <v>0</v>
      </c>
      <c r="N88" s="111">
        <f t="shared" si="21"/>
        <v>0</v>
      </c>
      <c r="O88" s="111">
        <f t="shared" si="22"/>
        <v>0</v>
      </c>
      <c r="P88" s="111">
        <f t="shared" si="23"/>
        <v>0</v>
      </c>
      <c r="Q88" s="111">
        <f t="shared" si="24"/>
        <v>0</v>
      </c>
      <c r="R88" s="111">
        <f t="shared" si="25"/>
        <v>0</v>
      </c>
      <c r="S88" s="111">
        <f t="shared" si="15"/>
        <v>0</v>
      </c>
      <c r="T88" s="111">
        <f t="shared" si="26"/>
        <v>0</v>
      </c>
      <c r="U88" s="111">
        <f t="shared" si="27"/>
        <v>5</v>
      </c>
      <c r="V88" s="115"/>
      <c r="W88" s="125"/>
    </row>
    <row r="89" spans="1:23" s="12" customFormat="1" ht="75" customHeight="1" x14ac:dyDescent="0.2">
      <c r="A89" s="106"/>
      <c r="B89" s="107"/>
      <c r="C89" s="107" t="s">
        <v>106</v>
      </c>
      <c r="D89" s="108" t="s">
        <v>156</v>
      </c>
      <c r="E89" s="109"/>
      <c r="F89" s="110" t="s">
        <v>104</v>
      </c>
      <c r="G89" s="110" t="s">
        <v>104</v>
      </c>
      <c r="H89" s="110" t="s">
        <v>104</v>
      </c>
      <c r="I89" s="111">
        <f t="shared" si="16"/>
        <v>0</v>
      </c>
      <c r="J89" s="111">
        <f t="shared" si="17"/>
        <v>0</v>
      </c>
      <c r="K89" s="111">
        <f t="shared" si="18"/>
        <v>0</v>
      </c>
      <c r="L89" s="111">
        <f t="shared" si="19"/>
        <v>0</v>
      </c>
      <c r="M89" s="111">
        <f t="shared" si="20"/>
        <v>0</v>
      </c>
      <c r="N89" s="111">
        <f t="shared" si="21"/>
        <v>0</v>
      </c>
      <c r="O89" s="111">
        <f t="shared" si="22"/>
        <v>0</v>
      </c>
      <c r="P89" s="111">
        <f t="shared" si="23"/>
        <v>0</v>
      </c>
      <c r="Q89" s="111">
        <f t="shared" si="24"/>
        <v>0</v>
      </c>
      <c r="R89" s="111">
        <f t="shared" si="25"/>
        <v>0</v>
      </c>
      <c r="S89" s="111">
        <f t="shared" si="15"/>
        <v>0</v>
      </c>
      <c r="T89" s="111">
        <f t="shared" si="26"/>
        <v>0</v>
      </c>
      <c r="U89" s="111">
        <f t="shared" si="27"/>
        <v>5</v>
      </c>
      <c r="V89" s="115"/>
      <c r="W89" s="125"/>
    </row>
    <row r="90" spans="1:23" s="12" customFormat="1" ht="75" customHeight="1" x14ac:dyDescent="0.2">
      <c r="A90" s="106"/>
      <c r="B90" s="107"/>
      <c r="C90" s="107" t="s">
        <v>106</v>
      </c>
      <c r="D90" s="108" t="s">
        <v>156</v>
      </c>
      <c r="E90" s="109"/>
      <c r="F90" s="110" t="s">
        <v>104</v>
      </c>
      <c r="G90" s="110" t="s">
        <v>104</v>
      </c>
      <c r="H90" s="110" t="s">
        <v>104</v>
      </c>
      <c r="I90" s="111">
        <f t="shared" si="16"/>
        <v>0</v>
      </c>
      <c r="J90" s="111">
        <f t="shared" si="17"/>
        <v>0</v>
      </c>
      <c r="K90" s="111">
        <f t="shared" si="18"/>
        <v>0</v>
      </c>
      <c r="L90" s="111">
        <f t="shared" si="19"/>
        <v>0</v>
      </c>
      <c r="M90" s="111">
        <f t="shared" si="20"/>
        <v>0</v>
      </c>
      <c r="N90" s="111">
        <f t="shared" si="21"/>
        <v>0</v>
      </c>
      <c r="O90" s="111">
        <f t="shared" si="22"/>
        <v>0</v>
      </c>
      <c r="P90" s="111">
        <f t="shared" si="23"/>
        <v>0</v>
      </c>
      <c r="Q90" s="111">
        <f t="shared" si="24"/>
        <v>0</v>
      </c>
      <c r="R90" s="111">
        <f t="shared" si="25"/>
        <v>0</v>
      </c>
      <c r="S90" s="111">
        <f t="shared" si="15"/>
        <v>0</v>
      </c>
      <c r="T90" s="111">
        <f t="shared" si="26"/>
        <v>0</v>
      </c>
      <c r="U90" s="111">
        <f t="shared" si="27"/>
        <v>5</v>
      </c>
      <c r="V90" s="115"/>
      <c r="W90" s="125"/>
    </row>
    <row r="91" spans="1:23" s="12" customFormat="1" ht="75" customHeight="1" x14ac:dyDescent="0.2">
      <c r="A91" s="106"/>
      <c r="B91" s="107"/>
      <c r="C91" s="107" t="s">
        <v>106</v>
      </c>
      <c r="D91" s="108" t="s">
        <v>156</v>
      </c>
      <c r="E91" s="109"/>
      <c r="F91" s="110" t="s">
        <v>104</v>
      </c>
      <c r="G91" s="110" t="s">
        <v>104</v>
      </c>
      <c r="H91" s="110" t="s">
        <v>104</v>
      </c>
      <c r="I91" s="111">
        <f t="shared" si="16"/>
        <v>0</v>
      </c>
      <c r="J91" s="111">
        <f t="shared" si="17"/>
        <v>0</v>
      </c>
      <c r="K91" s="111">
        <f t="shared" si="18"/>
        <v>0</v>
      </c>
      <c r="L91" s="111">
        <f t="shared" si="19"/>
        <v>0</v>
      </c>
      <c r="M91" s="111">
        <f t="shared" si="20"/>
        <v>0</v>
      </c>
      <c r="N91" s="111">
        <f t="shared" si="21"/>
        <v>0</v>
      </c>
      <c r="O91" s="111">
        <f t="shared" si="22"/>
        <v>0</v>
      </c>
      <c r="P91" s="111">
        <f t="shared" si="23"/>
        <v>0</v>
      </c>
      <c r="Q91" s="111">
        <f t="shared" si="24"/>
        <v>0</v>
      </c>
      <c r="R91" s="111">
        <f t="shared" si="25"/>
        <v>0</v>
      </c>
      <c r="S91" s="111">
        <f t="shared" si="15"/>
        <v>0</v>
      </c>
      <c r="T91" s="111">
        <f t="shared" si="26"/>
        <v>0</v>
      </c>
      <c r="U91" s="111">
        <f t="shared" si="27"/>
        <v>5</v>
      </c>
      <c r="V91" s="115"/>
      <c r="W91" s="125"/>
    </row>
    <row r="92" spans="1:23" s="12" customFormat="1" ht="75" customHeight="1" x14ac:dyDescent="0.2">
      <c r="A92" s="106"/>
      <c r="B92" s="107"/>
      <c r="C92" s="107" t="s">
        <v>106</v>
      </c>
      <c r="D92" s="108" t="s">
        <v>156</v>
      </c>
      <c r="E92" s="109"/>
      <c r="F92" s="110" t="s">
        <v>104</v>
      </c>
      <c r="G92" s="110" t="s">
        <v>104</v>
      </c>
      <c r="H92" s="110" t="s">
        <v>104</v>
      </c>
      <c r="I92" s="111">
        <f t="shared" si="16"/>
        <v>0</v>
      </c>
      <c r="J92" s="111">
        <f t="shared" si="17"/>
        <v>0</v>
      </c>
      <c r="K92" s="111">
        <f t="shared" si="18"/>
        <v>0</v>
      </c>
      <c r="L92" s="111">
        <f t="shared" si="19"/>
        <v>0</v>
      </c>
      <c r="M92" s="111">
        <f t="shared" si="20"/>
        <v>0</v>
      </c>
      <c r="N92" s="111">
        <f t="shared" si="21"/>
        <v>0</v>
      </c>
      <c r="O92" s="111">
        <f t="shared" si="22"/>
        <v>0</v>
      </c>
      <c r="P92" s="111">
        <f t="shared" si="23"/>
        <v>0</v>
      </c>
      <c r="Q92" s="111">
        <f t="shared" si="24"/>
        <v>0</v>
      </c>
      <c r="R92" s="111">
        <f t="shared" si="25"/>
        <v>0</v>
      </c>
      <c r="S92" s="111">
        <f t="shared" si="15"/>
        <v>0</v>
      </c>
      <c r="T92" s="111">
        <f t="shared" si="26"/>
        <v>0</v>
      </c>
      <c r="U92" s="111">
        <f t="shared" si="27"/>
        <v>5</v>
      </c>
      <c r="V92" s="115"/>
      <c r="W92" s="125"/>
    </row>
    <row r="93" spans="1:23" s="12" customFormat="1" ht="75" customHeight="1" x14ac:dyDescent="0.2">
      <c r="A93" s="106"/>
      <c r="B93" s="107"/>
      <c r="C93" s="107" t="s">
        <v>106</v>
      </c>
      <c r="D93" s="108" t="s">
        <v>156</v>
      </c>
      <c r="E93" s="109"/>
      <c r="F93" s="110" t="s">
        <v>104</v>
      </c>
      <c r="G93" s="110" t="s">
        <v>104</v>
      </c>
      <c r="H93" s="110" t="s">
        <v>104</v>
      </c>
      <c r="I93" s="111">
        <f t="shared" si="16"/>
        <v>0</v>
      </c>
      <c r="J93" s="111">
        <f t="shared" si="17"/>
        <v>0</v>
      </c>
      <c r="K93" s="111">
        <f t="shared" si="18"/>
        <v>0</v>
      </c>
      <c r="L93" s="111">
        <f t="shared" si="19"/>
        <v>0</v>
      </c>
      <c r="M93" s="111">
        <f t="shared" si="20"/>
        <v>0</v>
      </c>
      <c r="N93" s="111">
        <f t="shared" si="21"/>
        <v>0</v>
      </c>
      <c r="O93" s="111">
        <f t="shared" si="22"/>
        <v>0</v>
      </c>
      <c r="P93" s="111">
        <f t="shared" si="23"/>
        <v>0</v>
      </c>
      <c r="Q93" s="111">
        <f t="shared" si="24"/>
        <v>0</v>
      </c>
      <c r="R93" s="111">
        <f t="shared" si="25"/>
        <v>0</v>
      </c>
      <c r="S93" s="111">
        <f t="shared" si="15"/>
        <v>0</v>
      </c>
      <c r="T93" s="111">
        <f t="shared" si="26"/>
        <v>0</v>
      </c>
      <c r="U93" s="111">
        <f t="shared" si="27"/>
        <v>5</v>
      </c>
      <c r="V93" s="115"/>
      <c r="W93" s="125"/>
    </row>
    <row r="94" spans="1:23" s="12" customFormat="1" ht="75" customHeight="1" x14ac:dyDescent="0.2">
      <c r="A94" s="106"/>
      <c r="B94" s="107"/>
      <c r="C94" s="107" t="s">
        <v>106</v>
      </c>
      <c r="D94" s="108" t="s">
        <v>156</v>
      </c>
      <c r="E94" s="109"/>
      <c r="F94" s="110" t="s">
        <v>104</v>
      </c>
      <c r="G94" s="110" t="s">
        <v>104</v>
      </c>
      <c r="H94" s="110" t="s">
        <v>104</v>
      </c>
      <c r="I94" s="111">
        <f t="shared" si="16"/>
        <v>0</v>
      </c>
      <c r="J94" s="111">
        <f t="shared" si="17"/>
        <v>0</v>
      </c>
      <c r="K94" s="111">
        <f t="shared" si="18"/>
        <v>0</v>
      </c>
      <c r="L94" s="111">
        <f t="shared" si="19"/>
        <v>0</v>
      </c>
      <c r="M94" s="111">
        <f t="shared" si="20"/>
        <v>0</v>
      </c>
      <c r="N94" s="111">
        <f t="shared" si="21"/>
        <v>0</v>
      </c>
      <c r="O94" s="111">
        <f t="shared" si="22"/>
        <v>0</v>
      </c>
      <c r="P94" s="111">
        <f t="shared" si="23"/>
        <v>0</v>
      </c>
      <c r="Q94" s="111">
        <f t="shared" si="24"/>
        <v>0</v>
      </c>
      <c r="R94" s="111">
        <f t="shared" si="25"/>
        <v>0</v>
      </c>
      <c r="S94" s="111">
        <f t="shared" si="15"/>
        <v>0</v>
      </c>
      <c r="T94" s="111">
        <f t="shared" si="26"/>
        <v>0</v>
      </c>
      <c r="U94" s="111">
        <f t="shared" si="27"/>
        <v>5</v>
      </c>
      <c r="V94" s="115"/>
      <c r="W94" s="125"/>
    </row>
    <row r="95" spans="1:23" s="12" customFormat="1" ht="75" customHeight="1" x14ac:dyDescent="0.2">
      <c r="A95" s="106"/>
      <c r="B95" s="107"/>
      <c r="C95" s="107" t="s">
        <v>106</v>
      </c>
      <c r="D95" s="108" t="s">
        <v>156</v>
      </c>
      <c r="E95" s="109"/>
      <c r="F95" s="110" t="s">
        <v>104</v>
      </c>
      <c r="G95" s="110" t="s">
        <v>104</v>
      </c>
      <c r="H95" s="110" t="s">
        <v>104</v>
      </c>
      <c r="I95" s="111">
        <f t="shared" si="16"/>
        <v>0</v>
      </c>
      <c r="J95" s="111">
        <f t="shared" si="17"/>
        <v>0</v>
      </c>
      <c r="K95" s="111">
        <f t="shared" si="18"/>
        <v>0</v>
      </c>
      <c r="L95" s="111">
        <f t="shared" si="19"/>
        <v>0</v>
      </c>
      <c r="M95" s="111">
        <f t="shared" si="20"/>
        <v>0</v>
      </c>
      <c r="N95" s="111">
        <f t="shared" si="21"/>
        <v>0</v>
      </c>
      <c r="O95" s="111">
        <f t="shared" si="22"/>
        <v>0</v>
      </c>
      <c r="P95" s="111">
        <f t="shared" si="23"/>
        <v>0</v>
      </c>
      <c r="Q95" s="111">
        <f t="shared" si="24"/>
        <v>0</v>
      </c>
      <c r="R95" s="111">
        <f t="shared" si="25"/>
        <v>0</v>
      </c>
      <c r="S95" s="111">
        <f t="shared" si="15"/>
        <v>0</v>
      </c>
      <c r="T95" s="111">
        <f t="shared" si="26"/>
        <v>0</v>
      </c>
      <c r="U95" s="111">
        <f t="shared" si="27"/>
        <v>5</v>
      </c>
      <c r="V95" s="115"/>
      <c r="W95" s="125"/>
    </row>
    <row r="96" spans="1:23" s="12" customFormat="1" ht="75" customHeight="1" x14ac:dyDescent="0.2">
      <c r="A96" s="106"/>
      <c r="B96" s="107"/>
      <c r="C96" s="107" t="s">
        <v>106</v>
      </c>
      <c r="D96" s="108" t="s">
        <v>156</v>
      </c>
      <c r="E96" s="109"/>
      <c r="F96" s="110" t="s">
        <v>104</v>
      </c>
      <c r="G96" s="110" t="s">
        <v>104</v>
      </c>
      <c r="H96" s="110" t="s">
        <v>104</v>
      </c>
      <c r="I96" s="111">
        <f t="shared" si="16"/>
        <v>0</v>
      </c>
      <c r="J96" s="111">
        <f t="shared" si="17"/>
        <v>0</v>
      </c>
      <c r="K96" s="111">
        <f t="shared" si="18"/>
        <v>0</v>
      </c>
      <c r="L96" s="111">
        <f t="shared" si="19"/>
        <v>0</v>
      </c>
      <c r="M96" s="111">
        <f t="shared" si="20"/>
        <v>0</v>
      </c>
      <c r="N96" s="111">
        <f t="shared" si="21"/>
        <v>0</v>
      </c>
      <c r="O96" s="111">
        <f t="shared" si="22"/>
        <v>0</v>
      </c>
      <c r="P96" s="111">
        <f t="shared" si="23"/>
        <v>0</v>
      </c>
      <c r="Q96" s="111">
        <f t="shared" si="24"/>
        <v>0</v>
      </c>
      <c r="R96" s="111">
        <f t="shared" si="25"/>
        <v>0</v>
      </c>
      <c r="S96" s="111">
        <f t="shared" si="15"/>
        <v>0</v>
      </c>
      <c r="T96" s="111">
        <f t="shared" si="26"/>
        <v>0</v>
      </c>
      <c r="U96" s="111">
        <f t="shared" si="27"/>
        <v>5</v>
      </c>
      <c r="V96" s="115"/>
      <c r="W96" s="125"/>
    </row>
    <row r="97" spans="1:23" s="12" customFormat="1" ht="75" customHeight="1" x14ac:dyDescent="0.2">
      <c r="A97" s="106"/>
      <c r="B97" s="107"/>
      <c r="C97" s="107" t="s">
        <v>106</v>
      </c>
      <c r="D97" s="108" t="s">
        <v>156</v>
      </c>
      <c r="E97" s="109"/>
      <c r="F97" s="110" t="s">
        <v>104</v>
      </c>
      <c r="G97" s="110" t="s">
        <v>104</v>
      </c>
      <c r="H97" s="110" t="s">
        <v>104</v>
      </c>
      <c r="I97" s="111">
        <f t="shared" si="16"/>
        <v>0</v>
      </c>
      <c r="J97" s="111">
        <f t="shared" si="17"/>
        <v>0</v>
      </c>
      <c r="K97" s="111">
        <f t="shared" si="18"/>
        <v>0</v>
      </c>
      <c r="L97" s="111">
        <f t="shared" si="19"/>
        <v>0</v>
      </c>
      <c r="M97" s="111">
        <f t="shared" si="20"/>
        <v>0</v>
      </c>
      <c r="N97" s="111">
        <f t="shared" si="21"/>
        <v>0</v>
      </c>
      <c r="O97" s="111">
        <f t="shared" si="22"/>
        <v>0</v>
      </c>
      <c r="P97" s="111">
        <f t="shared" si="23"/>
        <v>0</v>
      </c>
      <c r="Q97" s="111">
        <f t="shared" si="24"/>
        <v>0</v>
      </c>
      <c r="R97" s="111">
        <f t="shared" si="25"/>
        <v>0</v>
      </c>
      <c r="S97" s="111">
        <f t="shared" si="15"/>
        <v>0</v>
      </c>
      <c r="T97" s="111">
        <f t="shared" si="26"/>
        <v>0</v>
      </c>
      <c r="U97" s="111">
        <f t="shared" si="27"/>
        <v>5</v>
      </c>
      <c r="V97" s="115"/>
      <c r="W97" s="125"/>
    </row>
    <row r="98" spans="1:23" s="12" customFormat="1" ht="75" customHeight="1" x14ac:dyDescent="0.2">
      <c r="A98" s="106"/>
      <c r="B98" s="107"/>
      <c r="C98" s="107" t="s">
        <v>106</v>
      </c>
      <c r="D98" s="108" t="s">
        <v>156</v>
      </c>
      <c r="E98" s="109"/>
      <c r="F98" s="110" t="s">
        <v>104</v>
      </c>
      <c r="G98" s="110" t="s">
        <v>104</v>
      </c>
      <c r="H98" s="110" t="s">
        <v>104</v>
      </c>
      <c r="I98" s="111">
        <f t="shared" si="16"/>
        <v>0</v>
      </c>
      <c r="J98" s="111">
        <f t="shared" si="17"/>
        <v>0</v>
      </c>
      <c r="K98" s="111">
        <f t="shared" si="18"/>
        <v>0</v>
      </c>
      <c r="L98" s="111">
        <f t="shared" si="19"/>
        <v>0</v>
      </c>
      <c r="M98" s="111">
        <f t="shared" si="20"/>
        <v>0</v>
      </c>
      <c r="N98" s="111">
        <f t="shared" si="21"/>
        <v>0</v>
      </c>
      <c r="O98" s="111">
        <f t="shared" si="22"/>
        <v>0</v>
      </c>
      <c r="P98" s="111">
        <f t="shared" si="23"/>
        <v>0</v>
      </c>
      <c r="Q98" s="111">
        <f t="shared" si="24"/>
        <v>0</v>
      </c>
      <c r="R98" s="111">
        <f t="shared" si="25"/>
        <v>0</v>
      </c>
      <c r="S98" s="111">
        <f t="shared" si="15"/>
        <v>0</v>
      </c>
      <c r="T98" s="111">
        <f t="shared" si="26"/>
        <v>0</v>
      </c>
      <c r="U98" s="111">
        <f t="shared" si="27"/>
        <v>5</v>
      </c>
      <c r="V98" s="115"/>
      <c r="W98" s="125"/>
    </row>
    <row r="99" spans="1:23" s="12" customFormat="1" ht="75" customHeight="1" x14ac:dyDescent="0.2">
      <c r="A99" s="106"/>
      <c r="B99" s="107"/>
      <c r="C99" s="107" t="s">
        <v>106</v>
      </c>
      <c r="D99" s="108" t="s">
        <v>156</v>
      </c>
      <c r="E99" s="109"/>
      <c r="F99" s="110" t="s">
        <v>104</v>
      </c>
      <c r="G99" s="110" t="s">
        <v>104</v>
      </c>
      <c r="H99" s="110" t="s">
        <v>104</v>
      </c>
      <c r="I99" s="111">
        <f t="shared" si="16"/>
        <v>0</v>
      </c>
      <c r="J99" s="111">
        <f t="shared" si="17"/>
        <v>0</v>
      </c>
      <c r="K99" s="111">
        <f t="shared" si="18"/>
        <v>0</v>
      </c>
      <c r="L99" s="111">
        <f t="shared" si="19"/>
        <v>0</v>
      </c>
      <c r="M99" s="111">
        <f t="shared" si="20"/>
        <v>0</v>
      </c>
      <c r="N99" s="111">
        <f t="shared" si="21"/>
        <v>0</v>
      </c>
      <c r="O99" s="111">
        <f t="shared" si="22"/>
        <v>0</v>
      </c>
      <c r="P99" s="111">
        <f t="shared" si="23"/>
        <v>0</v>
      </c>
      <c r="Q99" s="111">
        <f t="shared" si="24"/>
        <v>0</v>
      </c>
      <c r="R99" s="111">
        <f t="shared" si="25"/>
        <v>0</v>
      </c>
      <c r="S99" s="111">
        <f t="shared" si="15"/>
        <v>0</v>
      </c>
      <c r="T99" s="111">
        <f t="shared" si="26"/>
        <v>0</v>
      </c>
      <c r="U99" s="111">
        <f t="shared" si="27"/>
        <v>5</v>
      </c>
      <c r="V99" s="115"/>
      <c r="W99" s="125"/>
    </row>
    <row r="100" spans="1:23" s="12" customFormat="1" ht="75" customHeight="1" x14ac:dyDescent="0.2">
      <c r="A100" s="106"/>
      <c r="B100" s="107"/>
      <c r="C100" s="107" t="s">
        <v>106</v>
      </c>
      <c r="D100" s="108" t="s">
        <v>156</v>
      </c>
      <c r="E100" s="109"/>
      <c r="F100" s="110" t="s">
        <v>104</v>
      </c>
      <c r="G100" s="110" t="s">
        <v>104</v>
      </c>
      <c r="H100" s="110" t="s">
        <v>104</v>
      </c>
      <c r="I100" s="111">
        <f t="shared" si="16"/>
        <v>0</v>
      </c>
      <c r="J100" s="111">
        <f t="shared" si="17"/>
        <v>0</v>
      </c>
      <c r="K100" s="111">
        <f t="shared" si="18"/>
        <v>0</v>
      </c>
      <c r="L100" s="111">
        <f t="shared" si="19"/>
        <v>0</v>
      </c>
      <c r="M100" s="111">
        <f t="shared" si="20"/>
        <v>0</v>
      </c>
      <c r="N100" s="111">
        <f t="shared" si="21"/>
        <v>0</v>
      </c>
      <c r="O100" s="111">
        <f t="shared" si="22"/>
        <v>0</v>
      </c>
      <c r="P100" s="111">
        <f t="shared" si="23"/>
        <v>0</v>
      </c>
      <c r="Q100" s="111">
        <f t="shared" si="24"/>
        <v>0</v>
      </c>
      <c r="R100" s="111">
        <f t="shared" si="25"/>
        <v>0</v>
      </c>
      <c r="S100" s="111">
        <f t="shared" si="15"/>
        <v>0</v>
      </c>
      <c r="T100" s="111">
        <f t="shared" si="26"/>
        <v>0</v>
      </c>
      <c r="U100" s="111">
        <f t="shared" si="27"/>
        <v>5</v>
      </c>
      <c r="V100" s="115"/>
      <c r="W100" s="125"/>
    </row>
    <row r="101" spans="1:23" s="12" customFormat="1" ht="75" customHeight="1" x14ac:dyDescent="0.2">
      <c r="A101" s="106"/>
      <c r="B101" s="107"/>
      <c r="C101" s="107" t="s">
        <v>106</v>
      </c>
      <c r="D101" s="108" t="s">
        <v>156</v>
      </c>
      <c r="E101" s="109"/>
      <c r="F101" s="110" t="s">
        <v>104</v>
      </c>
      <c r="G101" s="110" t="s">
        <v>104</v>
      </c>
      <c r="H101" s="110" t="s">
        <v>104</v>
      </c>
      <c r="I101" s="111">
        <f t="shared" si="16"/>
        <v>0</v>
      </c>
      <c r="J101" s="111">
        <f t="shared" si="17"/>
        <v>0</v>
      </c>
      <c r="K101" s="111">
        <f t="shared" si="18"/>
        <v>0</v>
      </c>
      <c r="L101" s="111">
        <f t="shared" si="19"/>
        <v>0</v>
      </c>
      <c r="M101" s="111">
        <f t="shared" si="20"/>
        <v>0</v>
      </c>
      <c r="N101" s="111">
        <f t="shared" si="21"/>
        <v>0</v>
      </c>
      <c r="O101" s="111">
        <f t="shared" si="22"/>
        <v>0</v>
      </c>
      <c r="P101" s="111">
        <f t="shared" si="23"/>
        <v>0</v>
      </c>
      <c r="Q101" s="111">
        <f t="shared" si="24"/>
        <v>0</v>
      </c>
      <c r="R101" s="111">
        <f t="shared" si="25"/>
        <v>0</v>
      </c>
      <c r="S101" s="111">
        <f t="shared" si="15"/>
        <v>0</v>
      </c>
      <c r="T101" s="111">
        <f t="shared" si="26"/>
        <v>0</v>
      </c>
      <c r="U101" s="111">
        <f t="shared" si="27"/>
        <v>5</v>
      </c>
      <c r="V101" s="115"/>
      <c r="W101" s="125"/>
    </row>
    <row r="102" spans="1:23" s="12" customFormat="1" ht="75" customHeight="1" x14ac:dyDescent="0.2">
      <c r="A102" s="106"/>
      <c r="B102" s="107"/>
      <c r="C102" s="107" t="s">
        <v>106</v>
      </c>
      <c r="D102" s="108" t="s">
        <v>156</v>
      </c>
      <c r="E102" s="109"/>
      <c r="F102" s="110" t="s">
        <v>104</v>
      </c>
      <c r="G102" s="110" t="s">
        <v>104</v>
      </c>
      <c r="H102" s="110" t="s">
        <v>104</v>
      </c>
      <c r="I102" s="111">
        <f t="shared" si="16"/>
        <v>0</v>
      </c>
      <c r="J102" s="111">
        <f t="shared" si="17"/>
        <v>0</v>
      </c>
      <c r="K102" s="111">
        <f t="shared" si="18"/>
        <v>0</v>
      </c>
      <c r="L102" s="111">
        <f t="shared" si="19"/>
        <v>0</v>
      </c>
      <c r="M102" s="111">
        <f t="shared" si="20"/>
        <v>0</v>
      </c>
      <c r="N102" s="111">
        <f t="shared" si="21"/>
        <v>0</v>
      </c>
      <c r="O102" s="111">
        <f t="shared" si="22"/>
        <v>0</v>
      </c>
      <c r="P102" s="111">
        <f t="shared" si="23"/>
        <v>0</v>
      </c>
      <c r="Q102" s="111">
        <f t="shared" si="24"/>
        <v>0</v>
      </c>
      <c r="R102" s="111">
        <f t="shared" si="25"/>
        <v>0</v>
      </c>
      <c r="S102" s="111">
        <f t="shared" si="15"/>
        <v>0</v>
      </c>
      <c r="T102" s="111">
        <f t="shared" si="26"/>
        <v>0</v>
      </c>
      <c r="U102" s="111">
        <f t="shared" si="27"/>
        <v>5</v>
      </c>
      <c r="V102" s="115"/>
      <c r="W102" s="125"/>
    </row>
    <row r="103" spans="1:23" s="12" customFormat="1" ht="75" customHeight="1" x14ac:dyDescent="0.2">
      <c r="A103" s="106"/>
      <c r="B103" s="107"/>
      <c r="C103" s="107" t="s">
        <v>106</v>
      </c>
      <c r="D103" s="108" t="s">
        <v>156</v>
      </c>
      <c r="E103" s="109"/>
      <c r="F103" s="110" t="s">
        <v>104</v>
      </c>
      <c r="G103" s="110" t="s">
        <v>104</v>
      </c>
      <c r="H103" s="110" t="s">
        <v>104</v>
      </c>
      <c r="I103" s="111">
        <f t="shared" si="16"/>
        <v>0</v>
      </c>
      <c r="J103" s="111">
        <f t="shared" si="17"/>
        <v>0</v>
      </c>
      <c r="K103" s="111">
        <f t="shared" si="18"/>
        <v>0</v>
      </c>
      <c r="L103" s="111">
        <f t="shared" si="19"/>
        <v>0</v>
      </c>
      <c r="M103" s="111">
        <f t="shared" si="20"/>
        <v>0</v>
      </c>
      <c r="N103" s="111">
        <f t="shared" si="21"/>
        <v>0</v>
      </c>
      <c r="O103" s="111">
        <f t="shared" si="22"/>
        <v>0</v>
      </c>
      <c r="P103" s="111">
        <f t="shared" si="23"/>
        <v>0</v>
      </c>
      <c r="Q103" s="111">
        <f t="shared" si="24"/>
        <v>0</v>
      </c>
      <c r="R103" s="111">
        <f t="shared" si="25"/>
        <v>0</v>
      </c>
      <c r="S103" s="111">
        <f t="shared" si="15"/>
        <v>0</v>
      </c>
      <c r="T103" s="111">
        <f t="shared" si="26"/>
        <v>0</v>
      </c>
      <c r="U103" s="111">
        <f t="shared" si="27"/>
        <v>5</v>
      </c>
      <c r="V103" s="115"/>
      <c r="W103" s="125"/>
    </row>
    <row r="104" spans="1:23" s="12" customFormat="1" ht="75" customHeight="1" x14ac:dyDescent="0.2">
      <c r="A104" s="106"/>
      <c r="B104" s="107"/>
      <c r="C104" s="107" t="s">
        <v>106</v>
      </c>
      <c r="D104" s="108" t="s">
        <v>156</v>
      </c>
      <c r="E104" s="109"/>
      <c r="F104" s="110" t="s">
        <v>104</v>
      </c>
      <c r="G104" s="110" t="s">
        <v>104</v>
      </c>
      <c r="H104" s="110" t="s">
        <v>104</v>
      </c>
      <c r="I104" s="111">
        <f t="shared" si="16"/>
        <v>0</v>
      </c>
      <c r="J104" s="111">
        <f t="shared" si="17"/>
        <v>0</v>
      </c>
      <c r="K104" s="111">
        <f t="shared" si="18"/>
        <v>0</v>
      </c>
      <c r="L104" s="111">
        <f t="shared" si="19"/>
        <v>0</v>
      </c>
      <c r="M104" s="111">
        <f t="shared" si="20"/>
        <v>0</v>
      </c>
      <c r="N104" s="111">
        <f t="shared" si="21"/>
        <v>0</v>
      </c>
      <c r="O104" s="111">
        <f t="shared" si="22"/>
        <v>0</v>
      </c>
      <c r="P104" s="111">
        <f t="shared" si="23"/>
        <v>0</v>
      </c>
      <c r="Q104" s="111">
        <f t="shared" si="24"/>
        <v>0</v>
      </c>
      <c r="R104" s="111">
        <f t="shared" si="25"/>
        <v>0</v>
      </c>
      <c r="S104" s="111">
        <f t="shared" si="15"/>
        <v>0</v>
      </c>
      <c r="T104" s="111">
        <f t="shared" si="26"/>
        <v>0</v>
      </c>
      <c r="U104" s="111">
        <f t="shared" si="27"/>
        <v>5</v>
      </c>
      <c r="V104" s="115"/>
      <c r="W104" s="125"/>
    </row>
    <row r="105" spans="1:23" s="12" customFormat="1" ht="75" customHeight="1" x14ac:dyDescent="0.2">
      <c r="A105" s="106"/>
      <c r="B105" s="107"/>
      <c r="C105" s="107" t="s">
        <v>106</v>
      </c>
      <c r="D105" s="108" t="s">
        <v>156</v>
      </c>
      <c r="E105" s="109"/>
      <c r="F105" s="110" t="s">
        <v>104</v>
      </c>
      <c r="G105" s="110" t="s">
        <v>104</v>
      </c>
      <c r="H105" s="110" t="s">
        <v>104</v>
      </c>
      <c r="I105" s="111">
        <f t="shared" si="16"/>
        <v>0</v>
      </c>
      <c r="J105" s="111">
        <f t="shared" si="17"/>
        <v>0</v>
      </c>
      <c r="K105" s="111">
        <f t="shared" si="18"/>
        <v>0</v>
      </c>
      <c r="L105" s="111">
        <f t="shared" si="19"/>
        <v>0</v>
      </c>
      <c r="M105" s="111">
        <f t="shared" si="20"/>
        <v>0</v>
      </c>
      <c r="N105" s="111">
        <f t="shared" si="21"/>
        <v>0</v>
      </c>
      <c r="O105" s="111">
        <f t="shared" si="22"/>
        <v>0</v>
      </c>
      <c r="P105" s="111">
        <f t="shared" si="23"/>
        <v>0</v>
      </c>
      <c r="Q105" s="111">
        <f t="shared" si="24"/>
        <v>0</v>
      </c>
      <c r="R105" s="111">
        <f t="shared" si="25"/>
        <v>0</v>
      </c>
      <c r="S105" s="111">
        <f t="shared" si="15"/>
        <v>0</v>
      </c>
      <c r="T105" s="111">
        <f t="shared" si="26"/>
        <v>0</v>
      </c>
      <c r="U105" s="111">
        <f t="shared" si="27"/>
        <v>5</v>
      </c>
      <c r="V105" s="115"/>
      <c r="W105" s="125"/>
    </row>
    <row r="106" spans="1:23" s="12" customFormat="1" ht="75" customHeight="1" x14ac:dyDescent="0.2">
      <c r="A106" s="106"/>
      <c r="B106" s="107"/>
      <c r="C106" s="107" t="s">
        <v>106</v>
      </c>
      <c r="D106" s="108" t="s">
        <v>156</v>
      </c>
      <c r="E106" s="109"/>
      <c r="F106" s="110" t="s">
        <v>104</v>
      </c>
      <c r="G106" s="110" t="s">
        <v>104</v>
      </c>
      <c r="H106" s="110" t="s">
        <v>104</v>
      </c>
      <c r="I106" s="111">
        <f t="shared" si="16"/>
        <v>0</v>
      </c>
      <c r="J106" s="111">
        <f t="shared" si="17"/>
        <v>0</v>
      </c>
      <c r="K106" s="111">
        <f t="shared" si="18"/>
        <v>0</v>
      </c>
      <c r="L106" s="111">
        <f t="shared" si="19"/>
        <v>0</v>
      </c>
      <c r="M106" s="111">
        <f t="shared" si="20"/>
        <v>0</v>
      </c>
      <c r="N106" s="111">
        <f t="shared" si="21"/>
        <v>0</v>
      </c>
      <c r="O106" s="111">
        <f t="shared" si="22"/>
        <v>0</v>
      </c>
      <c r="P106" s="111">
        <f t="shared" si="23"/>
        <v>0</v>
      </c>
      <c r="Q106" s="111">
        <f t="shared" si="24"/>
        <v>0</v>
      </c>
      <c r="R106" s="111">
        <f t="shared" si="25"/>
        <v>0</v>
      </c>
      <c r="S106" s="111">
        <f t="shared" si="15"/>
        <v>0</v>
      </c>
      <c r="T106" s="111">
        <f t="shared" si="26"/>
        <v>0</v>
      </c>
      <c r="U106" s="111">
        <f t="shared" si="27"/>
        <v>5</v>
      </c>
      <c r="V106" s="115"/>
      <c r="W106" s="125"/>
    </row>
    <row r="107" spans="1:23" s="12" customFormat="1" ht="75" customHeight="1" x14ac:dyDescent="0.2">
      <c r="A107" s="106"/>
      <c r="B107" s="107"/>
      <c r="C107" s="107" t="s">
        <v>106</v>
      </c>
      <c r="D107" s="108" t="s">
        <v>156</v>
      </c>
      <c r="E107" s="109"/>
      <c r="F107" s="110" t="s">
        <v>104</v>
      </c>
      <c r="G107" s="110" t="s">
        <v>104</v>
      </c>
      <c r="H107" s="110" t="s">
        <v>104</v>
      </c>
      <c r="I107" s="111">
        <f t="shared" si="16"/>
        <v>0</v>
      </c>
      <c r="J107" s="111">
        <f t="shared" si="17"/>
        <v>0</v>
      </c>
      <c r="K107" s="111">
        <f t="shared" si="18"/>
        <v>0</v>
      </c>
      <c r="L107" s="111">
        <f t="shared" si="19"/>
        <v>0</v>
      </c>
      <c r="M107" s="111">
        <f t="shared" si="20"/>
        <v>0</v>
      </c>
      <c r="N107" s="111">
        <f t="shared" si="21"/>
        <v>0</v>
      </c>
      <c r="O107" s="111">
        <f t="shared" si="22"/>
        <v>0</v>
      </c>
      <c r="P107" s="111">
        <f t="shared" si="23"/>
        <v>0</v>
      </c>
      <c r="Q107" s="111">
        <f t="shared" si="24"/>
        <v>0</v>
      </c>
      <c r="R107" s="111">
        <f t="shared" si="25"/>
        <v>0</v>
      </c>
      <c r="S107" s="111">
        <f t="shared" si="15"/>
        <v>0</v>
      </c>
      <c r="T107" s="111">
        <f t="shared" si="26"/>
        <v>0</v>
      </c>
      <c r="U107" s="111">
        <f t="shared" si="27"/>
        <v>5</v>
      </c>
      <c r="V107" s="115"/>
      <c r="W107" s="125"/>
    </row>
    <row r="108" spans="1:23" s="12" customFormat="1" ht="75" customHeight="1" x14ac:dyDescent="0.2">
      <c r="A108" s="106"/>
      <c r="B108" s="107"/>
      <c r="C108" s="107" t="s">
        <v>106</v>
      </c>
      <c r="D108" s="108" t="s">
        <v>156</v>
      </c>
      <c r="E108" s="109"/>
      <c r="F108" s="110" t="s">
        <v>104</v>
      </c>
      <c r="G108" s="110" t="s">
        <v>104</v>
      </c>
      <c r="H108" s="110" t="s">
        <v>104</v>
      </c>
      <c r="I108" s="111">
        <f t="shared" si="16"/>
        <v>0</v>
      </c>
      <c r="J108" s="111">
        <f t="shared" si="17"/>
        <v>0</v>
      </c>
      <c r="K108" s="111">
        <f t="shared" si="18"/>
        <v>0</v>
      </c>
      <c r="L108" s="111">
        <f t="shared" si="19"/>
        <v>0</v>
      </c>
      <c r="M108" s="111">
        <f t="shared" si="20"/>
        <v>0</v>
      </c>
      <c r="N108" s="111">
        <f t="shared" si="21"/>
        <v>0</v>
      </c>
      <c r="O108" s="111">
        <f t="shared" si="22"/>
        <v>0</v>
      </c>
      <c r="P108" s="111">
        <f t="shared" si="23"/>
        <v>0</v>
      </c>
      <c r="Q108" s="111">
        <f t="shared" si="24"/>
        <v>0</v>
      </c>
      <c r="R108" s="111">
        <f t="shared" si="25"/>
        <v>0</v>
      </c>
      <c r="S108" s="111">
        <f t="shared" si="15"/>
        <v>0</v>
      </c>
      <c r="T108" s="111">
        <f t="shared" si="26"/>
        <v>0</v>
      </c>
      <c r="U108" s="111">
        <f t="shared" si="27"/>
        <v>5</v>
      </c>
      <c r="V108" s="115"/>
      <c r="W108" s="125"/>
    </row>
    <row r="109" spans="1:23" s="12" customFormat="1" ht="75" customHeight="1" x14ac:dyDescent="0.2">
      <c r="A109" s="106"/>
      <c r="B109" s="107"/>
      <c r="C109" s="107" t="s">
        <v>106</v>
      </c>
      <c r="D109" s="108" t="s">
        <v>156</v>
      </c>
      <c r="E109" s="109"/>
      <c r="F109" s="110" t="s">
        <v>104</v>
      </c>
      <c r="G109" s="110" t="s">
        <v>104</v>
      </c>
      <c r="H109" s="110" t="s">
        <v>104</v>
      </c>
      <c r="I109" s="111">
        <f t="shared" si="16"/>
        <v>0</v>
      </c>
      <c r="J109" s="111">
        <f t="shared" si="17"/>
        <v>0</v>
      </c>
      <c r="K109" s="111">
        <f t="shared" si="18"/>
        <v>0</v>
      </c>
      <c r="L109" s="111">
        <f t="shared" si="19"/>
        <v>0</v>
      </c>
      <c r="M109" s="111">
        <f t="shared" si="20"/>
        <v>0</v>
      </c>
      <c r="N109" s="111">
        <f t="shared" si="21"/>
        <v>0</v>
      </c>
      <c r="O109" s="111">
        <f t="shared" si="22"/>
        <v>0</v>
      </c>
      <c r="P109" s="111">
        <f t="shared" si="23"/>
        <v>0</v>
      </c>
      <c r="Q109" s="111">
        <f t="shared" si="24"/>
        <v>0</v>
      </c>
      <c r="R109" s="111">
        <f t="shared" si="25"/>
        <v>0</v>
      </c>
      <c r="S109" s="111">
        <f t="shared" si="15"/>
        <v>0</v>
      </c>
      <c r="T109" s="111">
        <f t="shared" si="26"/>
        <v>0</v>
      </c>
      <c r="U109" s="111">
        <f t="shared" si="27"/>
        <v>5</v>
      </c>
      <c r="V109" s="115"/>
      <c r="W109" s="125"/>
    </row>
    <row r="110" spans="1:23" s="12" customFormat="1" ht="75" customHeight="1" x14ac:dyDescent="0.2">
      <c r="A110" s="106"/>
      <c r="B110" s="107"/>
      <c r="C110" s="107" t="s">
        <v>106</v>
      </c>
      <c r="D110" s="108" t="s">
        <v>156</v>
      </c>
      <c r="E110" s="109"/>
      <c r="F110" s="110" t="s">
        <v>104</v>
      </c>
      <c r="G110" s="110" t="s">
        <v>104</v>
      </c>
      <c r="H110" s="110" t="s">
        <v>104</v>
      </c>
      <c r="I110" s="111">
        <f t="shared" si="16"/>
        <v>0</v>
      </c>
      <c r="J110" s="111">
        <f t="shared" si="17"/>
        <v>0</v>
      </c>
      <c r="K110" s="111">
        <f t="shared" si="18"/>
        <v>0</v>
      </c>
      <c r="L110" s="111">
        <f t="shared" si="19"/>
        <v>0</v>
      </c>
      <c r="M110" s="111">
        <f t="shared" si="20"/>
        <v>0</v>
      </c>
      <c r="N110" s="111">
        <f t="shared" si="21"/>
        <v>0</v>
      </c>
      <c r="O110" s="111">
        <f t="shared" si="22"/>
        <v>0</v>
      </c>
      <c r="P110" s="111">
        <f t="shared" si="23"/>
        <v>0</v>
      </c>
      <c r="Q110" s="111">
        <f t="shared" si="24"/>
        <v>0</v>
      </c>
      <c r="R110" s="111">
        <f t="shared" si="25"/>
        <v>0</v>
      </c>
      <c r="S110" s="111">
        <f t="shared" si="15"/>
        <v>0</v>
      </c>
      <c r="T110" s="111">
        <f t="shared" si="26"/>
        <v>0</v>
      </c>
      <c r="U110" s="111">
        <f t="shared" si="27"/>
        <v>5</v>
      </c>
      <c r="V110" s="115"/>
      <c r="W110" s="125"/>
    </row>
    <row r="111" spans="1:23" s="12" customFormat="1" ht="75" customHeight="1" x14ac:dyDescent="0.2">
      <c r="A111" s="106"/>
      <c r="B111" s="107"/>
      <c r="C111" s="107" t="s">
        <v>106</v>
      </c>
      <c r="D111" s="108" t="s">
        <v>156</v>
      </c>
      <c r="E111" s="109"/>
      <c r="F111" s="110" t="s">
        <v>104</v>
      </c>
      <c r="G111" s="110" t="s">
        <v>104</v>
      </c>
      <c r="H111" s="110" t="s">
        <v>104</v>
      </c>
      <c r="I111" s="111">
        <f t="shared" si="16"/>
        <v>0</v>
      </c>
      <c r="J111" s="111">
        <f t="shared" si="17"/>
        <v>0</v>
      </c>
      <c r="K111" s="111">
        <f t="shared" si="18"/>
        <v>0</v>
      </c>
      <c r="L111" s="111">
        <f t="shared" si="19"/>
        <v>0</v>
      </c>
      <c r="M111" s="111">
        <f t="shared" si="20"/>
        <v>0</v>
      </c>
      <c r="N111" s="111">
        <f t="shared" si="21"/>
        <v>0</v>
      </c>
      <c r="O111" s="111">
        <f t="shared" si="22"/>
        <v>0</v>
      </c>
      <c r="P111" s="111">
        <f t="shared" si="23"/>
        <v>0</v>
      </c>
      <c r="Q111" s="111">
        <f t="shared" si="24"/>
        <v>0</v>
      </c>
      <c r="R111" s="111">
        <f t="shared" si="25"/>
        <v>0</v>
      </c>
      <c r="S111" s="111">
        <f t="shared" si="15"/>
        <v>0</v>
      </c>
      <c r="T111" s="111">
        <f t="shared" si="26"/>
        <v>0</v>
      </c>
      <c r="U111" s="111">
        <f t="shared" si="27"/>
        <v>5</v>
      </c>
      <c r="V111" s="115"/>
      <c r="W111" s="125"/>
    </row>
    <row r="112" spans="1:23" s="12" customFormat="1" ht="75" customHeight="1" x14ac:dyDescent="0.2">
      <c r="A112" s="106"/>
      <c r="B112" s="107"/>
      <c r="C112" s="107" t="s">
        <v>106</v>
      </c>
      <c r="D112" s="108" t="s">
        <v>156</v>
      </c>
      <c r="E112" s="109"/>
      <c r="F112" s="110" t="s">
        <v>104</v>
      </c>
      <c r="G112" s="110" t="s">
        <v>104</v>
      </c>
      <c r="H112" s="110" t="s">
        <v>104</v>
      </c>
      <c r="I112" s="111">
        <f t="shared" si="16"/>
        <v>0</v>
      </c>
      <c r="J112" s="111">
        <f t="shared" si="17"/>
        <v>0</v>
      </c>
      <c r="K112" s="111">
        <f t="shared" si="18"/>
        <v>0</v>
      </c>
      <c r="L112" s="111">
        <f t="shared" si="19"/>
        <v>0</v>
      </c>
      <c r="M112" s="111">
        <f t="shared" si="20"/>
        <v>0</v>
      </c>
      <c r="N112" s="111">
        <f t="shared" si="21"/>
        <v>0</v>
      </c>
      <c r="O112" s="111">
        <f t="shared" si="22"/>
        <v>0</v>
      </c>
      <c r="P112" s="111">
        <f t="shared" si="23"/>
        <v>0</v>
      </c>
      <c r="Q112" s="111">
        <f t="shared" si="24"/>
        <v>0</v>
      </c>
      <c r="R112" s="111">
        <f t="shared" si="25"/>
        <v>0</v>
      </c>
      <c r="S112" s="111">
        <f t="shared" si="15"/>
        <v>0</v>
      </c>
      <c r="T112" s="111">
        <f t="shared" si="26"/>
        <v>0</v>
      </c>
      <c r="U112" s="111">
        <f t="shared" si="27"/>
        <v>5</v>
      </c>
      <c r="V112" s="115"/>
      <c r="W112" s="125"/>
    </row>
    <row r="113" spans="1:23" s="12" customFormat="1" ht="75" customHeight="1" x14ac:dyDescent="0.2">
      <c r="A113" s="106"/>
      <c r="B113" s="107"/>
      <c r="C113" s="107" t="s">
        <v>106</v>
      </c>
      <c r="D113" s="108" t="s">
        <v>156</v>
      </c>
      <c r="E113" s="109"/>
      <c r="F113" s="110" t="s">
        <v>104</v>
      </c>
      <c r="G113" s="110" t="s">
        <v>104</v>
      </c>
      <c r="H113" s="110" t="s">
        <v>104</v>
      </c>
      <c r="I113" s="111">
        <f t="shared" si="16"/>
        <v>0</v>
      </c>
      <c r="J113" s="111">
        <f t="shared" si="17"/>
        <v>0</v>
      </c>
      <c r="K113" s="111">
        <f t="shared" si="18"/>
        <v>0</v>
      </c>
      <c r="L113" s="111">
        <f t="shared" si="19"/>
        <v>0</v>
      </c>
      <c r="M113" s="111">
        <f t="shared" si="20"/>
        <v>0</v>
      </c>
      <c r="N113" s="111">
        <f t="shared" si="21"/>
        <v>0</v>
      </c>
      <c r="O113" s="111">
        <f t="shared" si="22"/>
        <v>0</v>
      </c>
      <c r="P113" s="111">
        <f t="shared" si="23"/>
        <v>0</v>
      </c>
      <c r="Q113" s="111">
        <f t="shared" si="24"/>
        <v>0</v>
      </c>
      <c r="R113" s="111">
        <f t="shared" si="25"/>
        <v>0</v>
      </c>
      <c r="S113" s="111">
        <f t="shared" si="15"/>
        <v>0</v>
      </c>
      <c r="T113" s="111">
        <f t="shared" si="26"/>
        <v>0</v>
      </c>
      <c r="U113" s="111">
        <f t="shared" si="27"/>
        <v>5</v>
      </c>
      <c r="V113" s="115"/>
      <c r="W113" s="125"/>
    </row>
    <row r="114" spans="1:23" s="12" customFormat="1" ht="75" customHeight="1" x14ac:dyDescent="0.2">
      <c r="A114" s="106"/>
      <c r="B114" s="107"/>
      <c r="C114" s="107" t="s">
        <v>106</v>
      </c>
      <c r="D114" s="108" t="s">
        <v>156</v>
      </c>
      <c r="E114" s="109"/>
      <c r="F114" s="110" t="s">
        <v>104</v>
      </c>
      <c r="G114" s="110" t="s">
        <v>104</v>
      </c>
      <c r="H114" s="110" t="s">
        <v>104</v>
      </c>
      <c r="I114" s="111">
        <f t="shared" si="16"/>
        <v>0</v>
      </c>
      <c r="J114" s="111">
        <f t="shared" si="17"/>
        <v>0</v>
      </c>
      <c r="K114" s="111">
        <f t="shared" si="18"/>
        <v>0</v>
      </c>
      <c r="L114" s="111">
        <f t="shared" si="19"/>
        <v>0</v>
      </c>
      <c r="M114" s="111">
        <f t="shared" si="20"/>
        <v>0</v>
      </c>
      <c r="N114" s="111">
        <f t="shared" si="21"/>
        <v>0</v>
      </c>
      <c r="O114" s="111">
        <f t="shared" si="22"/>
        <v>0</v>
      </c>
      <c r="P114" s="111">
        <f t="shared" si="23"/>
        <v>0</v>
      </c>
      <c r="Q114" s="111">
        <f t="shared" si="24"/>
        <v>0</v>
      </c>
      <c r="R114" s="111">
        <f t="shared" si="25"/>
        <v>0</v>
      </c>
      <c r="S114" s="111">
        <f t="shared" si="15"/>
        <v>0</v>
      </c>
      <c r="T114" s="111">
        <f t="shared" si="26"/>
        <v>0</v>
      </c>
      <c r="U114" s="111">
        <f t="shared" si="27"/>
        <v>5</v>
      </c>
      <c r="V114" s="115"/>
      <c r="W114" s="125"/>
    </row>
    <row r="115" spans="1:23" s="12" customFormat="1" ht="75" customHeight="1" x14ac:dyDescent="0.2">
      <c r="A115" s="106"/>
      <c r="B115" s="107"/>
      <c r="C115" s="107" t="s">
        <v>106</v>
      </c>
      <c r="D115" s="108" t="s">
        <v>156</v>
      </c>
      <c r="E115" s="109"/>
      <c r="F115" s="110" t="s">
        <v>104</v>
      </c>
      <c r="G115" s="110" t="s">
        <v>104</v>
      </c>
      <c r="H115" s="110" t="s">
        <v>104</v>
      </c>
      <c r="I115" s="111">
        <f t="shared" si="16"/>
        <v>0</v>
      </c>
      <c r="J115" s="111">
        <f t="shared" si="17"/>
        <v>0</v>
      </c>
      <c r="K115" s="111">
        <f t="shared" si="18"/>
        <v>0</v>
      </c>
      <c r="L115" s="111">
        <f t="shared" si="19"/>
        <v>0</v>
      </c>
      <c r="M115" s="111">
        <f t="shared" si="20"/>
        <v>0</v>
      </c>
      <c r="N115" s="111">
        <f t="shared" si="21"/>
        <v>0</v>
      </c>
      <c r="O115" s="111">
        <f t="shared" si="22"/>
        <v>0</v>
      </c>
      <c r="P115" s="111">
        <f t="shared" si="23"/>
        <v>0</v>
      </c>
      <c r="Q115" s="111">
        <f t="shared" si="24"/>
        <v>0</v>
      </c>
      <c r="R115" s="111">
        <f t="shared" si="25"/>
        <v>0</v>
      </c>
      <c r="S115" s="111">
        <f t="shared" si="15"/>
        <v>0</v>
      </c>
      <c r="T115" s="111">
        <f t="shared" si="26"/>
        <v>0</v>
      </c>
      <c r="U115" s="111">
        <f t="shared" si="27"/>
        <v>5</v>
      </c>
      <c r="V115" s="115"/>
      <c r="W115" s="125"/>
    </row>
    <row r="116" spans="1:23" s="12" customFormat="1" ht="75" customHeight="1" x14ac:dyDescent="0.2">
      <c r="A116" s="106"/>
      <c r="B116" s="107"/>
      <c r="C116" s="107" t="s">
        <v>106</v>
      </c>
      <c r="D116" s="108" t="s">
        <v>156</v>
      </c>
      <c r="E116" s="109"/>
      <c r="F116" s="110" t="s">
        <v>104</v>
      </c>
      <c r="G116" s="110" t="s">
        <v>104</v>
      </c>
      <c r="H116" s="110" t="s">
        <v>104</v>
      </c>
      <c r="I116" s="111">
        <f t="shared" si="16"/>
        <v>0</v>
      </c>
      <c r="J116" s="111">
        <f t="shared" si="17"/>
        <v>0</v>
      </c>
      <c r="K116" s="111">
        <f t="shared" si="18"/>
        <v>0</v>
      </c>
      <c r="L116" s="111">
        <f t="shared" si="19"/>
        <v>0</v>
      </c>
      <c r="M116" s="111">
        <f t="shared" si="20"/>
        <v>0</v>
      </c>
      <c r="N116" s="111">
        <f t="shared" si="21"/>
        <v>0</v>
      </c>
      <c r="O116" s="111">
        <f t="shared" si="22"/>
        <v>0</v>
      </c>
      <c r="P116" s="111">
        <f t="shared" si="23"/>
        <v>0</v>
      </c>
      <c r="Q116" s="111">
        <f t="shared" si="24"/>
        <v>0</v>
      </c>
      <c r="R116" s="111">
        <f t="shared" si="25"/>
        <v>0</v>
      </c>
      <c r="S116" s="111">
        <f t="shared" si="15"/>
        <v>0</v>
      </c>
      <c r="T116" s="111">
        <f t="shared" si="26"/>
        <v>0</v>
      </c>
      <c r="U116" s="111">
        <f t="shared" si="27"/>
        <v>5</v>
      </c>
      <c r="V116" s="115"/>
      <c r="W116" s="125"/>
    </row>
    <row r="117" spans="1:23" s="12" customFormat="1" ht="75" customHeight="1" x14ac:dyDescent="0.2">
      <c r="A117" s="106"/>
      <c r="B117" s="107"/>
      <c r="C117" s="107" t="s">
        <v>106</v>
      </c>
      <c r="D117" s="108" t="s">
        <v>156</v>
      </c>
      <c r="E117" s="109"/>
      <c r="F117" s="110" t="s">
        <v>104</v>
      </c>
      <c r="G117" s="110" t="s">
        <v>104</v>
      </c>
      <c r="H117" s="110" t="s">
        <v>104</v>
      </c>
      <c r="I117" s="111">
        <f t="shared" si="16"/>
        <v>0</v>
      </c>
      <c r="J117" s="111">
        <f t="shared" si="17"/>
        <v>0</v>
      </c>
      <c r="K117" s="111">
        <f t="shared" si="18"/>
        <v>0</v>
      </c>
      <c r="L117" s="111">
        <f t="shared" si="19"/>
        <v>0</v>
      </c>
      <c r="M117" s="111">
        <f t="shared" si="20"/>
        <v>0</v>
      </c>
      <c r="N117" s="111">
        <f t="shared" si="21"/>
        <v>0</v>
      </c>
      <c r="O117" s="111">
        <f t="shared" si="22"/>
        <v>0</v>
      </c>
      <c r="P117" s="111">
        <f t="shared" si="23"/>
        <v>0</v>
      </c>
      <c r="Q117" s="111">
        <f t="shared" si="24"/>
        <v>0</v>
      </c>
      <c r="R117" s="111">
        <f t="shared" si="25"/>
        <v>0</v>
      </c>
      <c r="S117" s="111">
        <f t="shared" si="15"/>
        <v>0</v>
      </c>
      <c r="T117" s="111">
        <f t="shared" si="26"/>
        <v>0</v>
      </c>
      <c r="U117" s="111">
        <f t="shared" si="27"/>
        <v>5</v>
      </c>
      <c r="V117" s="115"/>
      <c r="W117" s="125"/>
    </row>
    <row r="118" spans="1:23" s="12" customFormat="1" ht="75" customHeight="1" x14ac:dyDescent="0.2">
      <c r="A118" s="106"/>
      <c r="B118" s="107"/>
      <c r="C118" s="107" t="s">
        <v>106</v>
      </c>
      <c r="D118" s="108" t="s">
        <v>156</v>
      </c>
      <c r="E118" s="109"/>
      <c r="F118" s="110" t="s">
        <v>104</v>
      </c>
      <c r="G118" s="110" t="s">
        <v>104</v>
      </c>
      <c r="H118" s="110" t="s">
        <v>104</v>
      </c>
      <c r="I118" s="111">
        <f t="shared" si="16"/>
        <v>0</v>
      </c>
      <c r="J118" s="111">
        <f t="shared" si="17"/>
        <v>0</v>
      </c>
      <c r="K118" s="111">
        <f t="shared" si="18"/>
        <v>0</v>
      </c>
      <c r="L118" s="111">
        <f t="shared" si="19"/>
        <v>0</v>
      </c>
      <c r="M118" s="111">
        <f t="shared" si="20"/>
        <v>0</v>
      </c>
      <c r="N118" s="111">
        <f t="shared" si="21"/>
        <v>0</v>
      </c>
      <c r="O118" s="111">
        <f t="shared" si="22"/>
        <v>0</v>
      </c>
      <c r="P118" s="111">
        <f t="shared" si="23"/>
        <v>0</v>
      </c>
      <c r="Q118" s="111">
        <f t="shared" si="24"/>
        <v>0</v>
      </c>
      <c r="R118" s="111">
        <f t="shared" si="25"/>
        <v>0</v>
      </c>
      <c r="S118" s="111">
        <f t="shared" si="15"/>
        <v>0</v>
      </c>
      <c r="T118" s="111">
        <f t="shared" si="26"/>
        <v>0</v>
      </c>
      <c r="U118" s="111">
        <f t="shared" si="27"/>
        <v>5</v>
      </c>
      <c r="V118" s="115"/>
      <c r="W118" s="125"/>
    </row>
    <row r="119" spans="1:23" s="12" customFormat="1" ht="75" customHeight="1" x14ac:dyDescent="0.2">
      <c r="A119" s="106"/>
      <c r="B119" s="107"/>
      <c r="C119" s="107" t="s">
        <v>106</v>
      </c>
      <c r="D119" s="108" t="s">
        <v>156</v>
      </c>
      <c r="E119" s="109"/>
      <c r="F119" s="110" t="s">
        <v>104</v>
      </c>
      <c r="G119" s="110" t="s">
        <v>104</v>
      </c>
      <c r="H119" s="110" t="s">
        <v>104</v>
      </c>
      <c r="I119" s="111">
        <f t="shared" si="16"/>
        <v>0</v>
      </c>
      <c r="J119" s="111">
        <f t="shared" si="17"/>
        <v>0</v>
      </c>
      <c r="K119" s="111">
        <f t="shared" si="18"/>
        <v>0</v>
      </c>
      <c r="L119" s="111">
        <f t="shared" si="19"/>
        <v>0</v>
      </c>
      <c r="M119" s="111">
        <f t="shared" si="20"/>
        <v>0</v>
      </c>
      <c r="N119" s="111">
        <f t="shared" si="21"/>
        <v>0</v>
      </c>
      <c r="O119" s="111">
        <f t="shared" si="22"/>
        <v>0</v>
      </c>
      <c r="P119" s="111">
        <f t="shared" si="23"/>
        <v>0</v>
      </c>
      <c r="Q119" s="111">
        <f t="shared" si="24"/>
        <v>0</v>
      </c>
      <c r="R119" s="111">
        <f t="shared" si="25"/>
        <v>0</v>
      </c>
      <c r="S119" s="111">
        <f t="shared" si="15"/>
        <v>0</v>
      </c>
      <c r="T119" s="111">
        <f t="shared" si="26"/>
        <v>0</v>
      </c>
      <c r="U119" s="111">
        <f t="shared" si="27"/>
        <v>5</v>
      </c>
      <c r="V119" s="115"/>
      <c r="W119" s="125"/>
    </row>
    <row r="120" spans="1:23" s="12" customFormat="1" ht="75" customHeight="1" x14ac:dyDescent="0.2">
      <c r="A120" s="106"/>
      <c r="B120" s="107"/>
      <c r="C120" s="107" t="s">
        <v>106</v>
      </c>
      <c r="D120" s="108" t="s">
        <v>156</v>
      </c>
      <c r="E120" s="109"/>
      <c r="F120" s="110" t="s">
        <v>104</v>
      </c>
      <c r="G120" s="110" t="s">
        <v>104</v>
      </c>
      <c r="H120" s="110" t="s">
        <v>104</v>
      </c>
      <c r="I120" s="111">
        <f t="shared" si="16"/>
        <v>0</v>
      </c>
      <c r="J120" s="111">
        <f t="shared" si="17"/>
        <v>0</v>
      </c>
      <c r="K120" s="111">
        <f t="shared" si="18"/>
        <v>0</v>
      </c>
      <c r="L120" s="111">
        <f t="shared" si="19"/>
        <v>0</v>
      </c>
      <c r="M120" s="111">
        <f t="shared" si="20"/>
        <v>0</v>
      </c>
      <c r="N120" s="111">
        <f t="shared" si="21"/>
        <v>0</v>
      </c>
      <c r="O120" s="111">
        <f t="shared" si="22"/>
        <v>0</v>
      </c>
      <c r="P120" s="111">
        <f t="shared" si="23"/>
        <v>0</v>
      </c>
      <c r="Q120" s="111">
        <f t="shared" si="24"/>
        <v>0</v>
      </c>
      <c r="R120" s="111">
        <f t="shared" si="25"/>
        <v>0</v>
      </c>
      <c r="S120" s="111">
        <f t="shared" si="15"/>
        <v>0</v>
      </c>
      <c r="T120" s="111">
        <f t="shared" si="26"/>
        <v>0</v>
      </c>
      <c r="U120" s="111">
        <f t="shared" si="27"/>
        <v>5</v>
      </c>
      <c r="V120" s="115"/>
      <c r="W120" s="125"/>
    </row>
    <row r="121" spans="1:23" s="12" customFormat="1" ht="75" customHeight="1" x14ac:dyDescent="0.2">
      <c r="A121" s="106"/>
      <c r="B121" s="107"/>
      <c r="C121" s="107" t="s">
        <v>106</v>
      </c>
      <c r="D121" s="108" t="s">
        <v>156</v>
      </c>
      <c r="E121" s="109"/>
      <c r="F121" s="110" t="s">
        <v>104</v>
      </c>
      <c r="G121" s="110" t="s">
        <v>104</v>
      </c>
      <c r="H121" s="110" t="s">
        <v>104</v>
      </c>
      <c r="I121" s="111">
        <f t="shared" si="16"/>
        <v>0</v>
      </c>
      <c r="J121" s="111">
        <f t="shared" si="17"/>
        <v>0</v>
      </c>
      <c r="K121" s="111">
        <f t="shared" si="18"/>
        <v>0</v>
      </c>
      <c r="L121" s="111">
        <f t="shared" si="19"/>
        <v>0</v>
      </c>
      <c r="M121" s="111">
        <f t="shared" si="20"/>
        <v>0</v>
      </c>
      <c r="N121" s="111">
        <f t="shared" si="21"/>
        <v>0</v>
      </c>
      <c r="O121" s="111">
        <f t="shared" si="22"/>
        <v>0</v>
      </c>
      <c r="P121" s="111">
        <f t="shared" si="23"/>
        <v>0</v>
      </c>
      <c r="Q121" s="111">
        <f t="shared" si="24"/>
        <v>0</v>
      </c>
      <c r="R121" s="111">
        <f t="shared" si="25"/>
        <v>0</v>
      </c>
      <c r="S121" s="111">
        <f t="shared" si="15"/>
        <v>0</v>
      </c>
      <c r="T121" s="111">
        <f t="shared" si="26"/>
        <v>0</v>
      </c>
      <c r="U121" s="111">
        <f t="shared" si="27"/>
        <v>5</v>
      </c>
      <c r="V121" s="115"/>
      <c r="W121" s="125"/>
    </row>
    <row r="122" spans="1:23" s="12" customFormat="1" ht="75" customHeight="1" x14ac:dyDescent="0.2">
      <c r="A122" s="106"/>
      <c r="B122" s="107"/>
      <c r="C122" s="107" t="s">
        <v>106</v>
      </c>
      <c r="D122" s="108" t="s">
        <v>156</v>
      </c>
      <c r="E122" s="109"/>
      <c r="F122" s="110" t="s">
        <v>104</v>
      </c>
      <c r="G122" s="110" t="s">
        <v>104</v>
      </c>
      <c r="H122" s="110" t="s">
        <v>104</v>
      </c>
      <c r="I122" s="111">
        <f t="shared" si="16"/>
        <v>0</v>
      </c>
      <c r="J122" s="111">
        <f t="shared" si="17"/>
        <v>0</v>
      </c>
      <c r="K122" s="111">
        <f t="shared" si="18"/>
        <v>0</v>
      </c>
      <c r="L122" s="111">
        <f t="shared" si="19"/>
        <v>0</v>
      </c>
      <c r="M122" s="111">
        <f t="shared" si="20"/>
        <v>0</v>
      </c>
      <c r="N122" s="111">
        <f t="shared" si="21"/>
        <v>0</v>
      </c>
      <c r="O122" s="111">
        <f t="shared" si="22"/>
        <v>0</v>
      </c>
      <c r="P122" s="111">
        <f t="shared" si="23"/>
        <v>0</v>
      </c>
      <c r="Q122" s="111">
        <f t="shared" si="24"/>
        <v>0</v>
      </c>
      <c r="R122" s="111">
        <f t="shared" si="25"/>
        <v>0</v>
      </c>
      <c r="S122" s="111">
        <f t="shared" si="15"/>
        <v>0</v>
      </c>
      <c r="T122" s="111">
        <f t="shared" si="26"/>
        <v>0</v>
      </c>
      <c r="U122" s="111">
        <f t="shared" si="27"/>
        <v>5</v>
      </c>
      <c r="V122" s="115"/>
      <c r="W122" s="125"/>
    </row>
    <row r="123" spans="1:23" s="12" customFormat="1" ht="75" customHeight="1" x14ac:dyDescent="0.2">
      <c r="A123" s="106"/>
      <c r="B123" s="107"/>
      <c r="C123" s="107" t="s">
        <v>106</v>
      </c>
      <c r="D123" s="108" t="s">
        <v>156</v>
      </c>
      <c r="E123" s="109"/>
      <c r="F123" s="110" t="s">
        <v>104</v>
      </c>
      <c r="G123" s="110" t="s">
        <v>104</v>
      </c>
      <c r="H123" s="110" t="s">
        <v>104</v>
      </c>
      <c r="I123" s="111">
        <f t="shared" si="16"/>
        <v>0</v>
      </c>
      <c r="J123" s="111">
        <f t="shared" si="17"/>
        <v>0</v>
      </c>
      <c r="K123" s="111">
        <f t="shared" si="18"/>
        <v>0</v>
      </c>
      <c r="L123" s="111">
        <f t="shared" si="19"/>
        <v>0</v>
      </c>
      <c r="M123" s="111">
        <f t="shared" si="20"/>
        <v>0</v>
      </c>
      <c r="N123" s="111">
        <f t="shared" si="21"/>
        <v>0</v>
      </c>
      <c r="O123" s="111">
        <f t="shared" si="22"/>
        <v>0</v>
      </c>
      <c r="P123" s="111">
        <f t="shared" si="23"/>
        <v>0</v>
      </c>
      <c r="Q123" s="111">
        <f t="shared" si="24"/>
        <v>0</v>
      </c>
      <c r="R123" s="111">
        <f t="shared" si="25"/>
        <v>0</v>
      </c>
      <c r="S123" s="111">
        <f t="shared" si="15"/>
        <v>0</v>
      </c>
      <c r="T123" s="111">
        <f t="shared" si="26"/>
        <v>0</v>
      </c>
      <c r="U123" s="111">
        <f t="shared" si="27"/>
        <v>5</v>
      </c>
      <c r="V123" s="115"/>
      <c r="W123" s="125"/>
    </row>
    <row r="124" spans="1:23" s="12" customFormat="1" ht="75" customHeight="1" x14ac:dyDescent="0.2">
      <c r="A124" s="106"/>
      <c r="B124" s="107"/>
      <c r="C124" s="107" t="s">
        <v>106</v>
      </c>
      <c r="D124" s="108" t="s">
        <v>156</v>
      </c>
      <c r="E124" s="109"/>
      <c r="F124" s="110" t="s">
        <v>104</v>
      </c>
      <c r="G124" s="110" t="s">
        <v>104</v>
      </c>
      <c r="H124" s="110" t="s">
        <v>104</v>
      </c>
      <c r="I124" s="111">
        <f t="shared" si="16"/>
        <v>0</v>
      </c>
      <c r="J124" s="111">
        <f t="shared" si="17"/>
        <v>0</v>
      </c>
      <c r="K124" s="111">
        <f t="shared" si="18"/>
        <v>0</v>
      </c>
      <c r="L124" s="111">
        <f t="shared" si="19"/>
        <v>0</v>
      </c>
      <c r="M124" s="111">
        <f t="shared" si="20"/>
        <v>0</v>
      </c>
      <c r="N124" s="111">
        <f t="shared" si="21"/>
        <v>0</v>
      </c>
      <c r="O124" s="111">
        <f t="shared" si="22"/>
        <v>0</v>
      </c>
      <c r="P124" s="111">
        <f t="shared" si="23"/>
        <v>0</v>
      </c>
      <c r="Q124" s="111">
        <f t="shared" si="24"/>
        <v>0</v>
      </c>
      <c r="R124" s="111">
        <f t="shared" si="25"/>
        <v>0</v>
      </c>
      <c r="S124" s="111">
        <f t="shared" si="15"/>
        <v>0</v>
      </c>
      <c r="T124" s="111">
        <f t="shared" si="26"/>
        <v>0</v>
      </c>
      <c r="U124" s="111">
        <f t="shared" si="27"/>
        <v>5</v>
      </c>
      <c r="V124" s="115"/>
      <c r="W124" s="125"/>
    </row>
    <row r="125" spans="1:23" s="12" customFormat="1" ht="75" customHeight="1" x14ac:dyDescent="0.2">
      <c r="A125" s="106"/>
      <c r="B125" s="107"/>
      <c r="C125" s="107" t="s">
        <v>106</v>
      </c>
      <c r="D125" s="108" t="s">
        <v>156</v>
      </c>
      <c r="E125" s="109"/>
      <c r="F125" s="110" t="s">
        <v>104</v>
      </c>
      <c r="G125" s="110" t="s">
        <v>104</v>
      </c>
      <c r="H125" s="110" t="s">
        <v>104</v>
      </c>
      <c r="I125" s="111">
        <f t="shared" si="16"/>
        <v>0</v>
      </c>
      <c r="J125" s="111">
        <f t="shared" si="17"/>
        <v>0</v>
      </c>
      <c r="K125" s="111">
        <f t="shared" si="18"/>
        <v>0</v>
      </c>
      <c r="L125" s="111">
        <f t="shared" si="19"/>
        <v>0</v>
      </c>
      <c r="M125" s="111">
        <f t="shared" si="20"/>
        <v>0</v>
      </c>
      <c r="N125" s="111">
        <f t="shared" si="21"/>
        <v>0</v>
      </c>
      <c r="O125" s="111">
        <f t="shared" si="22"/>
        <v>0</v>
      </c>
      <c r="P125" s="111">
        <f t="shared" si="23"/>
        <v>0</v>
      </c>
      <c r="Q125" s="111">
        <f t="shared" si="24"/>
        <v>0</v>
      </c>
      <c r="R125" s="111">
        <f t="shared" si="25"/>
        <v>0</v>
      </c>
      <c r="S125" s="111">
        <f t="shared" si="15"/>
        <v>0</v>
      </c>
      <c r="T125" s="111">
        <f t="shared" si="26"/>
        <v>0</v>
      </c>
      <c r="U125" s="111">
        <f t="shared" si="27"/>
        <v>5</v>
      </c>
      <c r="V125" s="115"/>
      <c r="W125" s="125"/>
    </row>
    <row r="126" spans="1:23" s="12" customFormat="1" ht="75" customHeight="1" x14ac:dyDescent="0.2">
      <c r="A126" s="106"/>
      <c r="B126" s="107"/>
      <c r="C126" s="107" t="s">
        <v>106</v>
      </c>
      <c r="D126" s="108" t="s">
        <v>156</v>
      </c>
      <c r="E126" s="109"/>
      <c r="F126" s="110" t="s">
        <v>104</v>
      </c>
      <c r="G126" s="110" t="s">
        <v>104</v>
      </c>
      <c r="H126" s="110" t="s">
        <v>104</v>
      </c>
      <c r="I126" s="111">
        <f t="shared" si="16"/>
        <v>0</v>
      </c>
      <c r="J126" s="111">
        <f t="shared" si="17"/>
        <v>0</v>
      </c>
      <c r="K126" s="111">
        <f t="shared" si="18"/>
        <v>0</v>
      </c>
      <c r="L126" s="111">
        <f t="shared" si="19"/>
        <v>0</v>
      </c>
      <c r="M126" s="111">
        <f t="shared" si="20"/>
        <v>0</v>
      </c>
      <c r="N126" s="111">
        <f t="shared" si="21"/>
        <v>0</v>
      </c>
      <c r="O126" s="111">
        <f t="shared" si="22"/>
        <v>0</v>
      </c>
      <c r="P126" s="111">
        <f t="shared" si="23"/>
        <v>0</v>
      </c>
      <c r="Q126" s="111">
        <f t="shared" si="24"/>
        <v>0</v>
      </c>
      <c r="R126" s="111">
        <f t="shared" si="25"/>
        <v>0</v>
      </c>
      <c r="S126" s="111">
        <f t="shared" si="15"/>
        <v>0</v>
      </c>
      <c r="T126" s="111">
        <f t="shared" si="26"/>
        <v>0</v>
      </c>
      <c r="U126" s="111">
        <f t="shared" si="27"/>
        <v>5</v>
      </c>
      <c r="V126" s="115"/>
      <c r="W126" s="125"/>
    </row>
    <row r="127" spans="1:23" s="12" customFormat="1" ht="75" customHeight="1" x14ac:dyDescent="0.2">
      <c r="A127" s="106"/>
      <c r="B127" s="107"/>
      <c r="C127" s="107" t="s">
        <v>106</v>
      </c>
      <c r="D127" s="108" t="s">
        <v>156</v>
      </c>
      <c r="E127" s="109"/>
      <c r="F127" s="110" t="s">
        <v>104</v>
      </c>
      <c r="G127" s="110" t="s">
        <v>104</v>
      </c>
      <c r="H127" s="110" t="s">
        <v>104</v>
      </c>
      <c r="I127" s="111">
        <f t="shared" si="16"/>
        <v>0</v>
      </c>
      <c r="J127" s="111">
        <f t="shared" si="17"/>
        <v>0</v>
      </c>
      <c r="K127" s="111">
        <f t="shared" si="18"/>
        <v>0</v>
      </c>
      <c r="L127" s="111">
        <f t="shared" si="19"/>
        <v>0</v>
      </c>
      <c r="M127" s="111">
        <f t="shared" si="20"/>
        <v>0</v>
      </c>
      <c r="N127" s="111">
        <f t="shared" si="21"/>
        <v>0</v>
      </c>
      <c r="O127" s="111">
        <f t="shared" si="22"/>
        <v>0</v>
      </c>
      <c r="P127" s="111">
        <f t="shared" si="23"/>
        <v>0</v>
      </c>
      <c r="Q127" s="111">
        <f t="shared" si="24"/>
        <v>0</v>
      </c>
      <c r="R127" s="111">
        <f t="shared" si="25"/>
        <v>0</v>
      </c>
      <c r="S127" s="111">
        <f t="shared" ref="S127:S190" si="28">IF($G127="Production",1,IF($G127="Development",0.25,0))</f>
        <v>0</v>
      </c>
      <c r="T127" s="111">
        <f t="shared" si="26"/>
        <v>0</v>
      </c>
      <c r="U127" s="111">
        <f t="shared" si="27"/>
        <v>5</v>
      </c>
      <c r="V127" s="115"/>
      <c r="W127" s="125"/>
    </row>
    <row r="128" spans="1:23" s="12" customFormat="1" ht="75" customHeight="1" x14ac:dyDescent="0.2">
      <c r="A128" s="106"/>
      <c r="B128" s="107"/>
      <c r="C128" s="107" t="s">
        <v>106</v>
      </c>
      <c r="D128" s="108" t="s">
        <v>156</v>
      </c>
      <c r="E128" s="109"/>
      <c r="F128" s="110" t="s">
        <v>104</v>
      </c>
      <c r="G128" s="110" t="s">
        <v>104</v>
      </c>
      <c r="H128" s="110" t="s">
        <v>104</v>
      </c>
      <c r="I128" s="111">
        <f t="shared" si="16"/>
        <v>0</v>
      </c>
      <c r="J128" s="111">
        <f t="shared" si="17"/>
        <v>0</v>
      </c>
      <c r="K128" s="111">
        <f t="shared" si="18"/>
        <v>0</v>
      </c>
      <c r="L128" s="111">
        <f t="shared" si="19"/>
        <v>0</v>
      </c>
      <c r="M128" s="111">
        <f t="shared" si="20"/>
        <v>0</v>
      </c>
      <c r="N128" s="111">
        <f t="shared" si="21"/>
        <v>0</v>
      </c>
      <c r="O128" s="111">
        <f t="shared" si="22"/>
        <v>0</v>
      </c>
      <c r="P128" s="111">
        <f t="shared" si="23"/>
        <v>0</v>
      </c>
      <c r="Q128" s="111">
        <f t="shared" si="24"/>
        <v>0</v>
      </c>
      <c r="R128" s="111">
        <f t="shared" si="25"/>
        <v>0</v>
      </c>
      <c r="S128" s="111">
        <f t="shared" si="28"/>
        <v>0</v>
      </c>
      <c r="T128" s="111">
        <f t="shared" si="26"/>
        <v>0</v>
      </c>
      <c r="U128" s="111">
        <f t="shared" si="27"/>
        <v>5</v>
      </c>
      <c r="V128" s="115"/>
      <c r="W128" s="125"/>
    </row>
    <row r="129" spans="1:23" s="12" customFormat="1" ht="75" customHeight="1" x14ac:dyDescent="0.2">
      <c r="A129" s="106"/>
      <c r="B129" s="107"/>
      <c r="C129" s="107" t="s">
        <v>106</v>
      </c>
      <c r="D129" s="108" t="s">
        <v>156</v>
      </c>
      <c r="E129" s="109"/>
      <c r="F129" s="110" t="s">
        <v>104</v>
      </c>
      <c r="G129" s="110" t="s">
        <v>104</v>
      </c>
      <c r="H129" s="110" t="s">
        <v>104</v>
      </c>
      <c r="I129" s="111">
        <f t="shared" si="16"/>
        <v>0</v>
      </c>
      <c r="J129" s="111">
        <f t="shared" si="17"/>
        <v>0</v>
      </c>
      <c r="K129" s="111">
        <f t="shared" si="18"/>
        <v>0</v>
      </c>
      <c r="L129" s="111">
        <f t="shared" si="19"/>
        <v>0</v>
      </c>
      <c r="M129" s="111">
        <f t="shared" si="20"/>
        <v>0</v>
      </c>
      <c r="N129" s="111">
        <f t="shared" si="21"/>
        <v>0</v>
      </c>
      <c r="O129" s="111">
        <f t="shared" si="22"/>
        <v>0</v>
      </c>
      <c r="P129" s="111">
        <f t="shared" si="23"/>
        <v>0</v>
      </c>
      <c r="Q129" s="111">
        <f t="shared" si="24"/>
        <v>0</v>
      </c>
      <c r="R129" s="111">
        <f t="shared" si="25"/>
        <v>0</v>
      </c>
      <c r="S129" s="111">
        <f t="shared" si="28"/>
        <v>0</v>
      </c>
      <c r="T129" s="111">
        <f t="shared" si="26"/>
        <v>0</v>
      </c>
      <c r="U129" s="111">
        <f t="shared" si="27"/>
        <v>5</v>
      </c>
      <c r="V129" s="115"/>
      <c r="W129" s="125"/>
    </row>
    <row r="130" spans="1:23" s="12" customFormat="1" ht="75" customHeight="1" x14ac:dyDescent="0.2">
      <c r="A130" s="106"/>
      <c r="B130" s="107"/>
      <c r="C130" s="107" t="s">
        <v>106</v>
      </c>
      <c r="D130" s="108" t="s">
        <v>156</v>
      </c>
      <c r="E130" s="109"/>
      <c r="F130" s="110" t="s">
        <v>104</v>
      </c>
      <c r="G130" s="110" t="s">
        <v>104</v>
      </c>
      <c r="H130" s="110" t="s">
        <v>104</v>
      </c>
      <c r="I130" s="111">
        <f t="shared" si="16"/>
        <v>0</v>
      </c>
      <c r="J130" s="111">
        <f t="shared" si="17"/>
        <v>0</v>
      </c>
      <c r="K130" s="111">
        <f t="shared" si="18"/>
        <v>0</v>
      </c>
      <c r="L130" s="111">
        <f t="shared" si="19"/>
        <v>0</v>
      </c>
      <c r="M130" s="111">
        <f t="shared" si="20"/>
        <v>0</v>
      </c>
      <c r="N130" s="111">
        <f t="shared" si="21"/>
        <v>0</v>
      </c>
      <c r="O130" s="111">
        <f t="shared" si="22"/>
        <v>0</v>
      </c>
      <c r="P130" s="111">
        <f t="shared" si="23"/>
        <v>0</v>
      </c>
      <c r="Q130" s="111">
        <f t="shared" si="24"/>
        <v>0</v>
      </c>
      <c r="R130" s="111">
        <f t="shared" si="25"/>
        <v>0</v>
      </c>
      <c r="S130" s="111">
        <f t="shared" si="28"/>
        <v>0</v>
      </c>
      <c r="T130" s="111">
        <f t="shared" si="26"/>
        <v>0</v>
      </c>
      <c r="U130" s="111">
        <f t="shared" si="27"/>
        <v>5</v>
      </c>
      <c r="V130" s="115"/>
      <c r="W130" s="125"/>
    </row>
    <row r="131" spans="1:23" s="12" customFormat="1" ht="75" customHeight="1" x14ac:dyDescent="0.2">
      <c r="A131" s="106"/>
      <c r="B131" s="107"/>
      <c r="C131" s="107" t="s">
        <v>106</v>
      </c>
      <c r="D131" s="108" t="s">
        <v>156</v>
      </c>
      <c r="E131" s="109"/>
      <c r="F131" s="110" t="s">
        <v>104</v>
      </c>
      <c r="G131" s="110" t="s">
        <v>104</v>
      </c>
      <c r="H131" s="110" t="s">
        <v>104</v>
      </c>
      <c r="I131" s="111">
        <f t="shared" si="16"/>
        <v>0</v>
      </c>
      <c r="J131" s="111">
        <f t="shared" si="17"/>
        <v>0</v>
      </c>
      <c r="K131" s="111">
        <f t="shared" si="18"/>
        <v>0</v>
      </c>
      <c r="L131" s="111">
        <f t="shared" si="19"/>
        <v>0</v>
      </c>
      <c r="M131" s="111">
        <f t="shared" si="20"/>
        <v>0</v>
      </c>
      <c r="N131" s="111">
        <f t="shared" si="21"/>
        <v>0</v>
      </c>
      <c r="O131" s="111">
        <f t="shared" si="22"/>
        <v>0</v>
      </c>
      <c r="P131" s="111">
        <f t="shared" si="23"/>
        <v>0</v>
      </c>
      <c r="Q131" s="111">
        <f t="shared" si="24"/>
        <v>0</v>
      </c>
      <c r="R131" s="111">
        <f t="shared" si="25"/>
        <v>0</v>
      </c>
      <c r="S131" s="111">
        <f t="shared" si="28"/>
        <v>0</v>
      </c>
      <c r="T131" s="111">
        <f t="shared" si="26"/>
        <v>0</v>
      </c>
      <c r="U131" s="111">
        <f t="shared" si="27"/>
        <v>5</v>
      </c>
      <c r="V131" s="115"/>
      <c r="W131" s="125"/>
    </row>
    <row r="132" spans="1:23" s="12" customFormat="1" ht="75" customHeight="1" x14ac:dyDescent="0.2">
      <c r="A132" s="106"/>
      <c r="B132" s="107"/>
      <c r="C132" s="107" t="s">
        <v>106</v>
      </c>
      <c r="D132" s="108" t="s">
        <v>156</v>
      </c>
      <c r="E132" s="109"/>
      <c r="F132" s="110" t="s">
        <v>104</v>
      </c>
      <c r="G132" s="110" t="s">
        <v>104</v>
      </c>
      <c r="H132" s="110" t="s">
        <v>104</v>
      </c>
      <c r="I132" s="111">
        <f t="shared" si="16"/>
        <v>0</v>
      </c>
      <c r="J132" s="111">
        <f t="shared" si="17"/>
        <v>0</v>
      </c>
      <c r="K132" s="111">
        <f t="shared" si="18"/>
        <v>0</v>
      </c>
      <c r="L132" s="111">
        <f t="shared" si="19"/>
        <v>0</v>
      </c>
      <c r="M132" s="111">
        <f t="shared" si="20"/>
        <v>0</v>
      </c>
      <c r="N132" s="111">
        <f t="shared" si="21"/>
        <v>0</v>
      </c>
      <c r="O132" s="111">
        <f t="shared" si="22"/>
        <v>0</v>
      </c>
      <c r="P132" s="111">
        <f t="shared" si="23"/>
        <v>0</v>
      </c>
      <c r="Q132" s="111">
        <f t="shared" si="24"/>
        <v>0</v>
      </c>
      <c r="R132" s="111">
        <f t="shared" si="25"/>
        <v>0</v>
      </c>
      <c r="S132" s="111">
        <f t="shared" si="28"/>
        <v>0</v>
      </c>
      <c r="T132" s="111">
        <f t="shared" si="26"/>
        <v>0</v>
      </c>
      <c r="U132" s="111">
        <f t="shared" si="27"/>
        <v>5</v>
      </c>
      <c r="V132" s="115"/>
      <c r="W132" s="125"/>
    </row>
    <row r="133" spans="1:23" s="12" customFormat="1" ht="75" customHeight="1" x14ac:dyDescent="0.2">
      <c r="A133" s="106"/>
      <c r="B133" s="107"/>
      <c r="C133" s="107" t="s">
        <v>106</v>
      </c>
      <c r="D133" s="108" t="s">
        <v>156</v>
      </c>
      <c r="E133" s="109"/>
      <c r="F133" s="110" t="s">
        <v>104</v>
      </c>
      <c r="G133" s="110" t="s">
        <v>104</v>
      </c>
      <c r="H133" s="110" t="s">
        <v>104</v>
      </c>
      <c r="I133" s="111">
        <f t="shared" ref="I133:I196" si="29">COUNTIFS(C133:C133,"=High",F133:F133,"=YES-Fully meets")</f>
        <v>0</v>
      </c>
      <c r="J133" s="111">
        <f t="shared" ref="J133:J196" si="30">COUNTIFS(C133:C133,"=High",F133:F133,"=YES-Partially meets")</f>
        <v>0</v>
      </c>
      <c r="K133" s="111">
        <f t="shared" ref="K133:K196" si="31">COUNTIFS(C133:C133,"=High",F133:F133,"=NO-Does not meet")</f>
        <v>0</v>
      </c>
      <c r="L133" s="111">
        <f t="shared" ref="L133:L196" si="32">COUNTIFS(C133:C133,"=Medium",F133:F133,"=YES-Fully meets")</f>
        <v>0</v>
      </c>
      <c r="M133" s="111">
        <f t="shared" ref="M133:M196" si="33">COUNTIFS(C133:C133,"=Medium",F133:F133,"=YES-Partially meets")</f>
        <v>0</v>
      </c>
      <c r="N133" s="111">
        <f t="shared" ref="N133:N196" si="34">COUNTIFS(C133:C133,"=Medium",F133:F133,"=NO-Does not meet")</f>
        <v>0</v>
      </c>
      <c r="O133" s="111">
        <f t="shared" ref="O133:O196" si="35">COUNTIFS(C133:C133,"=Low",F133:F133,"=YES-Fully meets")</f>
        <v>0</v>
      </c>
      <c r="P133" s="111">
        <f t="shared" ref="P133:P196" si="36">COUNTIFS(C133:C133,"=Low",F133:F133,"=YES-Partially meets")</f>
        <v>0</v>
      </c>
      <c r="Q133" s="111">
        <f t="shared" ref="Q133:Q196" si="37">COUNTIFS(C133:C133,"=Low",F133:F133,"=NO-Does not meet")</f>
        <v>0</v>
      </c>
      <c r="R133" s="111">
        <f t="shared" ref="R133:R196" si="38">+($I133*$I$2)+($J133*$J$2)+(K133*$K$2)+(L133*$L$2)+(M133*$M$2)+(N133*$N$2)+(O133*$O$2)+(P133*$P$2)+(Q133*$Q$2)</f>
        <v>0</v>
      </c>
      <c r="S133" s="111">
        <f t="shared" si="28"/>
        <v>0</v>
      </c>
      <c r="T133" s="111">
        <f t="shared" ref="T133:T196" si="39">+R133*S133</f>
        <v>0</v>
      </c>
      <c r="U133" s="111">
        <f t="shared" ref="U133:U196" si="40">IF(C133="High",$I$2,IF(C133="Medium",$L$2,$O$2))</f>
        <v>5</v>
      </c>
      <c r="V133" s="115"/>
      <c r="W133" s="125"/>
    </row>
    <row r="134" spans="1:23" s="12" customFormat="1" ht="75" customHeight="1" x14ac:dyDescent="0.2">
      <c r="A134" s="106"/>
      <c r="B134" s="107"/>
      <c r="C134" s="107" t="s">
        <v>106</v>
      </c>
      <c r="D134" s="108" t="s">
        <v>156</v>
      </c>
      <c r="E134" s="109"/>
      <c r="F134" s="110" t="s">
        <v>104</v>
      </c>
      <c r="G134" s="110" t="s">
        <v>104</v>
      </c>
      <c r="H134" s="110" t="s">
        <v>104</v>
      </c>
      <c r="I134" s="111">
        <f t="shared" si="29"/>
        <v>0</v>
      </c>
      <c r="J134" s="111">
        <f t="shared" si="30"/>
        <v>0</v>
      </c>
      <c r="K134" s="111">
        <f t="shared" si="31"/>
        <v>0</v>
      </c>
      <c r="L134" s="111">
        <f t="shared" si="32"/>
        <v>0</v>
      </c>
      <c r="M134" s="111">
        <f t="shared" si="33"/>
        <v>0</v>
      </c>
      <c r="N134" s="111">
        <f t="shared" si="34"/>
        <v>0</v>
      </c>
      <c r="O134" s="111">
        <f t="shared" si="35"/>
        <v>0</v>
      </c>
      <c r="P134" s="111">
        <f t="shared" si="36"/>
        <v>0</v>
      </c>
      <c r="Q134" s="111">
        <f t="shared" si="37"/>
        <v>0</v>
      </c>
      <c r="R134" s="111">
        <f t="shared" si="38"/>
        <v>0</v>
      </c>
      <c r="S134" s="111">
        <f t="shared" si="28"/>
        <v>0</v>
      </c>
      <c r="T134" s="111">
        <f t="shared" si="39"/>
        <v>0</v>
      </c>
      <c r="U134" s="111">
        <f t="shared" si="40"/>
        <v>5</v>
      </c>
      <c r="V134" s="115"/>
      <c r="W134" s="125"/>
    </row>
    <row r="135" spans="1:23" s="12" customFormat="1" ht="75" customHeight="1" x14ac:dyDescent="0.2">
      <c r="A135" s="106"/>
      <c r="B135" s="107"/>
      <c r="C135" s="107" t="s">
        <v>106</v>
      </c>
      <c r="D135" s="108" t="s">
        <v>156</v>
      </c>
      <c r="E135" s="109"/>
      <c r="F135" s="110" t="s">
        <v>104</v>
      </c>
      <c r="G135" s="110" t="s">
        <v>104</v>
      </c>
      <c r="H135" s="110" t="s">
        <v>104</v>
      </c>
      <c r="I135" s="111">
        <f t="shared" si="29"/>
        <v>0</v>
      </c>
      <c r="J135" s="111">
        <f t="shared" si="30"/>
        <v>0</v>
      </c>
      <c r="K135" s="111">
        <f t="shared" si="31"/>
        <v>0</v>
      </c>
      <c r="L135" s="111">
        <f t="shared" si="32"/>
        <v>0</v>
      </c>
      <c r="M135" s="111">
        <f t="shared" si="33"/>
        <v>0</v>
      </c>
      <c r="N135" s="111">
        <f t="shared" si="34"/>
        <v>0</v>
      </c>
      <c r="O135" s="111">
        <f t="shared" si="35"/>
        <v>0</v>
      </c>
      <c r="P135" s="111">
        <f t="shared" si="36"/>
        <v>0</v>
      </c>
      <c r="Q135" s="111">
        <f t="shared" si="37"/>
        <v>0</v>
      </c>
      <c r="R135" s="111">
        <f t="shared" si="38"/>
        <v>0</v>
      </c>
      <c r="S135" s="111">
        <f t="shared" si="28"/>
        <v>0</v>
      </c>
      <c r="T135" s="111">
        <f t="shared" si="39"/>
        <v>0</v>
      </c>
      <c r="U135" s="111">
        <f t="shared" si="40"/>
        <v>5</v>
      </c>
      <c r="V135" s="115"/>
      <c r="W135" s="125"/>
    </row>
    <row r="136" spans="1:23" s="12" customFormat="1" ht="75" customHeight="1" x14ac:dyDescent="0.2">
      <c r="A136" s="106"/>
      <c r="B136" s="107"/>
      <c r="C136" s="107" t="s">
        <v>106</v>
      </c>
      <c r="D136" s="108" t="s">
        <v>156</v>
      </c>
      <c r="E136" s="109"/>
      <c r="F136" s="110" t="s">
        <v>104</v>
      </c>
      <c r="G136" s="110" t="s">
        <v>104</v>
      </c>
      <c r="H136" s="110" t="s">
        <v>104</v>
      </c>
      <c r="I136" s="111">
        <f t="shared" si="29"/>
        <v>0</v>
      </c>
      <c r="J136" s="111">
        <f t="shared" si="30"/>
        <v>0</v>
      </c>
      <c r="K136" s="111">
        <f t="shared" si="31"/>
        <v>0</v>
      </c>
      <c r="L136" s="111">
        <f t="shared" si="32"/>
        <v>0</v>
      </c>
      <c r="M136" s="111">
        <f t="shared" si="33"/>
        <v>0</v>
      </c>
      <c r="N136" s="111">
        <f t="shared" si="34"/>
        <v>0</v>
      </c>
      <c r="O136" s="111">
        <f t="shared" si="35"/>
        <v>0</v>
      </c>
      <c r="P136" s="111">
        <f t="shared" si="36"/>
        <v>0</v>
      </c>
      <c r="Q136" s="111">
        <f t="shared" si="37"/>
        <v>0</v>
      </c>
      <c r="R136" s="111">
        <f t="shared" si="38"/>
        <v>0</v>
      </c>
      <c r="S136" s="111">
        <f t="shared" si="28"/>
        <v>0</v>
      </c>
      <c r="T136" s="111">
        <f t="shared" si="39"/>
        <v>0</v>
      </c>
      <c r="U136" s="111">
        <f t="shared" si="40"/>
        <v>5</v>
      </c>
      <c r="V136" s="115"/>
      <c r="W136" s="125"/>
    </row>
    <row r="137" spans="1:23" s="12" customFormat="1" ht="75" customHeight="1" x14ac:dyDescent="0.2">
      <c r="A137" s="106"/>
      <c r="B137" s="107"/>
      <c r="C137" s="107" t="s">
        <v>106</v>
      </c>
      <c r="D137" s="108" t="s">
        <v>156</v>
      </c>
      <c r="E137" s="109"/>
      <c r="F137" s="110" t="s">
        <v>104</v>
      </c>
      <c r="G137" s="110" t="s">
        <v>104</v>
      </c>
      <c r="H137" s="110" t="s">
        <v>104</v>
      </c>
      <c r="I137" s="111">
        <f t="shared" si="29"/>
        <v>0</v>
      </c>
      <c r="J137" s="111">
        <f t="shared" si="30"/>
        <v>0</v>
      </c>
      <c r="K137" s="111">
        <f t="shared" si="31"/>
        <v>0</v>
      </c>
      <c r="L137" s="111">
        <f t="shared" si="32"/>
        <v>0</v>
      </c>
      <c r="M137" s="111">
        <f t="shared" si="33"/>
        <v>0</v>
      </c>
      <c r="N137" s="111">
        <f t="shared" si="34"/>
        <v>0</v>
      </c>
      <c r="O137" s="111">
        <f t="shared" si="35"/>
        <v>0</v>
      </c>
      <c r="P137" s="111">
        <f t="shared" si="36"/>
        <v>0</v>
      </c>
      <c r="Q137" s="111">
        <f t="shared" si="37"/>
        <v>0</v>
      </c>
      <c r="R137" s="111">
        <f t="shared" si="38"/>
        <v>0</v>
      </c>
      <c r="S137" s="111">
        <f t="shared" si="28"/>
        <v>0</v>
      </c>
      <c r="T137" s="111">
        <f t="shared" si="39"/>
        <v>0</v>
      </c>
      <c r="U137" s="111">
        <f t="shared" si="40"/>
        <v>5</v>
      </c>
      <c r="V137" s="115"/>
      <c r="W137" s="125"/>
    </row>
    <row r="138" spans="1:23" s="12" customFormat="1" ht="75" customHeight="1" x14ac:dyDescent="0.2">
      <c r="A138" s="106"/>
      <c r="B138" s="107"/>
      <c r="C138" s="107" t="s">
        <v>106</v>
      </c>
      <c r="D138" s="108" t="s">
        <v>156</v>
      </c>
      <c r="E138" s="109"/>
      <c r="F138" s="110" t="s">
        <v>104</v>
      </c>
      <c r="G138" s="110" t="s">
        <v>104</v>
      </c>
      <c r="H138" s="110" t="s">
        <v>104</v>
      </c>
      <c r="I138" s="111">
        <f t="shared" si="29"/>
        <v>0</v>
      </c>
      <c r="J138" s="111">
        <f t="shared" si="30"/>
        <v>0</v>
      </c>
      <c r="K138" s="111">
        <f t="shared" si="31"/>
        <v>0</v>
      </c>
      <c r="L138" s="111">
        <f t="shared" si="32"/>
        <v>0</v>
      </c>
      <c r="M138" s="111">
        <f t="shared" si="33"/>
        <v>0</v>
      </c>
      <c r="N138" s="111">
        <f t="shared" si="34"/>
        <v>0</v>
      </c>
      <c r="O138" s="111">
        <f t="shared" si="35"/>
        <v>0</v>
      </c>
      <c r="P138" s="111">
        <f t="shared" si="36"/>
        <v>0</v>
      </c>
      <c r="Q138" s="111">
        <f t="shared" si="37"/>
        <v>0</v>
      </c>
      <c r="R138" s="111">
        <f t="shared" si="38"/>
        <v>0</v>
      </c>
      <c r="S138" s="111">
        <f t="shared" si="28"/>
        <v>0</v>
      </c>
      <c r="T138" s="111">
        <f t="shared" si="39"/>
        <v>0</v>
      </c>
      <c r="U138" s="111">
        <f t="shared" si="40"/>
        <v>5</v>
      </c>
      <c r="V138" s="115"/>
      <c r="W138" s="125"/>
    </row>
    <row r="139" spans="1:23" s="12" customFormat="1" ht="75" customHeight="1" x14ac:dyDescent="0.2">
      <c r="A139" s="106"/>
      <c r="B139" s="107"/>
      <c r="C139" s="107" t="s">
        <v>106</v>
      </c>
      <c r="D139" s="108" t="s">
        <v>156</v>
      </c>
      <c r="E139" s="109"/>
      <c r="F139" s="110" t="s">
        <v>104</v>
      </c>
      <c r="G139" s="110" t="s">
        <v>104</v>
      </c>
      <c r="H139" s="110" t="s">
        <v>104</v>
      </c>
      <c r="I139" s="111">
        <f t="shared" si="29"/>
        <v>0</v>
      </c>
      <c r="J139" s="111">
        <f t="shared" si="30"/>
        <v>0</v>
      </c>
      <c r="K139" s="111">
        <f t="shared" si="31"/>
        <v>0</v>
      </c>
      <c r="L139" s="111">
        <f t="shared" si="32"/>
        <v>0</v>
      </c>
      <c r="M139" s="111">
        <f t="shared" si="33"/>
        <v>0</v>
      </c>
      <c r="N139" s="111">
        <f t="shared" si="34"/>
        <v>0</v>
      </c>
      <c r="O139" s="111">
        <f t="shared" si="35"/>
        <v>0</v>
      </c>
      <c r="P139" s="111">
        <f t="shared" si="36"/>
        <v>0</v>
      </c>
      <c r="Q139" s="111">
        <f t="shared" si="37"/>
        <v>0</v>
      </c>
      <c r="R139" s="111">
        <f t="shared" si="38"/>
        <v>0</v>
      </c>
      <c r="S139" s="111">
        <f t="shared" si="28"/>
        <v>0</v>
      </c>
      <c r="T139" s="111">
        <f t="shared" si="39"/>
        <v>0</v>
      </c>
      <c r="U139" s="111">
        <f t="shared" si="40"/>
        <v>5</v>
      </c>
      <c r="V139" s="115"/>
      <c r="W139" s="125"/>
    </row>
    <row r="140" spans="1:23" s="12" customFormat="1" ht="75" customHeight="1" x14ac:dyDescent="0.2">
      <c r="A140" s="106"/>
      <c r="B140" s="107"/>
      <c r="C140" s="107" t="s">
        <v>106</v>
      </c>
      <c r="D140" s="108" t="s">
        <v>156</v>
      </c>
      <c r="E140" s="109"/>
      <c r="F140" s="110" t="s">
        <v>104</v>
      </c>
      <c r="G140" s="110" t="s">
        <v>104</v>
      </c>
      <c r="H140" s="110" t="s">
        <v>104</v>
      </c>
      <c r="I140" s="111">
        <f t="shared" si="29"/>
        <v>0</v>
      </c>
      <c r="J140" s="111">
        <f t="shared" si="30"/>
        <v>0</v>
      </c>
      <c r="K140" s="111">
        <f t="shared" si="31"/>
        <v>0</v>
      </c>
      <c r="L140" s="111">
        <f t="shared" si="32"/>
        <v>0</v>
      </c>
      <c r="M140" s="111">
        <f t="shared" si="33"/>
        <v>0</v>
      </c>
      <c r="N140" s="111">
        <f t="shared" si="34"/>
        <v>0</v>
      </c>
      <c r="O140" s="111">
        <f t="shared" si="35"/>
        <v>0</v>
      </c>
      <c r="P140" s="111">
        <f t="shared" si="36"/>
        <v>0</v>
      </c>
      <c r="Q140" s="111">
        <f t="shared" si="37"/>
        <v>0</v>
      </c>
      <c r="R140" s="111">
        <f t="shared" si="38"/>
        <v>0</v>
      </c>
      <c r="S140" s="111">
        <f t="shared" si="28"/>
        <v>0</v>
      </c>
      <c r="T140" s="111">
        <f t="shared" si="39"/>
        <v>0</v>
      </c>
      <c r="U140" s="111">
        <f t="shared" si="40"/>
        <v>5</v>
      </c>
      <c r="V140" s="115"/>
      <c r="W140" s="125"/>
    </row>
    <row r="141" spans="1:23" s="12" customFormat="1" ht="75" customHeight="1" x14ac:dyDescent="0.2">
      <c r="A141" s="106"/>
      <c r="B141" s="107"/>
      <c r="C141" s="107" t="s">
        <v>106</v>
      </c>
      <c r="D141" s="108" t="s">
        <v>156</v>
      </c>
      <c r="E141" s="109"/>
      <c r="F141" s="110" t="s">
        <v>104</v>
      </c>
      <c r="G141" s="110" t="s">
        <v>104</v>
      </c>
      <c r="H141" s="110" t="s">
        <v>104</v>
      </c>
      <c r="I141" s="111">
        <f t="shared" si="29"/>
        <v>0</v>
      </c>
      <c r="J141" s="111">
        <f t="shared" si="30"/>
        <v>0</v>
      </c>
      <c r="K141" s="111">
        <f t="shared" si="31"/>
        <v>0</v>
      </c>
      <c r="L141" s="111">
        <f t="shared" si="32"/>
        <v>0</v>
      </c>
      <c r="M141" s="111">
        <f t="shared" si="33"/>
        <v>0</v>
      </c>
      <c r="N141" s="111">
        <f t="shared" si="34"/>
        <v>0</v>
      </c>
      <c r="O141" s="111">
        <f t="shared" si="35"/>
        <v>0</v>
      </c>
      <c r="P141" s="111">
        <f t="shared" si="36"/>
        <v>0</v>
      </c>
      <c r="Q141" s="111">
        <f t="shared" si="37"/>
        <v>0</v>
      </c>
      <c r="R141" s="111">
        <f t="shared" si="38"/>
        <v>0</v>
      </c>
      <c r="S141" s="111">
        <f t="shared" si="28"/>
        <v>0</v>
      </c>
      <c r="T141" s="111">
        <f t="shared" si="39"/>
        <v>0</v>
      </c>
      <c r="U141" s="111">
        <f t="shared" si="40"/>
        <v>5</v>
      </c>
      <c r="V141" s="115"/>
      <c r="W141" s="125"/>
    </row>
    <row r="142" spans="1:23" s="12" customFormat="1" ht="75" customHeight="1" x14ac:dyDescent="0.2">
      <c r="A142" s="106"/>
      <c r="B142" s="107"/>
      <c r="C142" s="107" t="s">
        <v>106</v>
      </c>
      <c r="D142" s="108" t="s">
        <v>156</v>
      </c>
      <c r="E142" s="109"/>
      <c r="F142" s="110" t="s">
        <v>104</v>
      </c>
      <c r="G142" s="110" t="s">
        <v>104</v>
      </c>
      <c r="H142" s="110" t="s">
        <v>104</v>
      </c>
      <c r="I142" s="111">
        <f t="shared" si="29"/>
        <v>0</v>
      </c>
      <c r="J142" s="111">
        <f t="shared" si="30"/>
        <v>0</v>
      </c>
      <c r="K142" s="111">
        <f t="shared" si="31"/>
        <v>0</v>
      </c>
      <c r="L142" s="111">
        <f t="shared" si="32"/>
        <v>0</v>
      </c>
      <c r="M142" s="111">
        <f t="shared" si="33"/>
        <v>0</v>
      </c>
      <c r="N142" s="111">
        <f t="shared" si="34"/>
        <v>0</v>
      </c>
      <c r="O142" s="111">
        <f t="shared" si="35"/>
        <v>0</v>
      </c>
      <c r="P142" s="111">
        <f t="shared" si="36"/>
        <v>0</v>
      </c>
      <c r="Q142" s="111">
        <f t="shared" si="37"/>
        <v>0</v>
      </c>
      <c r="R142" s="111">
        <f t="shared" si="38"/>
        <v>0</v>
      </c>
      <c r="S142" s="111">
        <f t="shared" si="28"/>
        <v>0</v>
      </c>
      <c r="T142" s="111">
        <f t="shared" si="39"/>
        <v>0</v>
      </c>
      <c r="U142" s="111">
        <f t="shared" si="40"/>
        <v>5</v>
      </c>
      <c r="V142" s="115"/>
      <c r="W142" s="125"/>
    </row>
    <row r="143" spans="1:23" s="12" customFormat="1" ht="75" customHeight="1" x14ac:dyDescent="0.2">
      <c r="A143" s="106"/>
      <c r="B143" s="107"/>
      <c r="C143" s="107" t="s">
        <v>106</v>
      </c>
      <c r="D143" s="108" t="s">
        <v>156</v>
      </c>
      <c r="E143" s="109"/>
      <c r="F143" s="110" t="s">
        <v>104</v>
      </c>
      <c r="G143" s="110" t="s">
        <v>104</v>
      </c>
      <c r="H143" s="110" t="s">
        <v>104</v>
      </c>
      <c r="I143" s="111">
        <f t="shared" si="29"/>
        <v>0</v>
      </c>
      <c r="J143" s="111">
        <f t="shared" si="30"/>
        <v>0</v>
      </c>
      <c r="K143" s="111">
        <f t="shared" si="31"/>
        <v>0</v>
      </c>
      <c r="L143" s="111">
        <f t="shared" si="32"/>
        <v>0</v>
      </c>
      <c r="M143" s="111">
        <f t="shared" si="33"/>
        <v>0</v>
      </c>
      <c r="N143" s="111">
        <f t="shared" si="34"/>
        <v>0</v>
      </c>
      <c r="O143" s="111">
        <f t="shared" si="35"/>
        <v>0</v>
      </c>
      <c r="P143" s="111">
        <f t="shared" si="36"/>
        <v>0</v>
      </c>
      <c r="Q143" s="111">
        <f t="shared" si="37"/>
        <v>0</v>
      </c>
      <c r="R143" s="111">
        <f t="shared" si="38"/>
        <v>0</v>
      </c>
      <c r="S143" s="111">
        <f t="shared" si="28"/>
        <v>0</v>
      </c>
      <c r="T143" s="111">
        <f t="shared" si="39"/>
        <v>0</v>
      </c>
      <c r="U143" s="111">
        <f t="shared" si="40"/>
        <v>5</v>
      </c>
      <c r="V143" s="115"/>
      <c r="W143" s="125"/>
    </row>
    <row r="144" spans="1:23" s="12" customFormat="1" ht="75" customHeight="1" x14ac:dyDescent="0.2">
      <c r="A144" s="106"/>
      <c r="B144" s="107"/>
      <c r="C144" s="107" t="s">
        <v>106</v>
      </c>
      <c r="D144" s="108" t="s">
        <v>156</v>
      </c>
      <c r="E144" s="109"/>
      <c r="F144" s="110" t="s">
        <v>104</v>
      </c>
      <c r="G144" s="110" t="s">
        <v>104</v>
      </c>
      <c r="H144" s="110" t="s">
        <v>104</v>
      </c>
      <c r="I144" s="111">
        <f t="shared" si="29"/>
        <v>0</v>
      </c>
      <c r="J144" s="111">
        <f t="shared" si="30"/>
        <v>0</v>
      </c>
      <c r="K144" s="111">
        <f t="shared" si="31"/>
        <v>0</v>
      </c>
      <c r="L144" s="111">
        <f t="shared" si="32"/>
        <v>0</v>
      </c>
      <c r="M144" s="111">
        <f t="shared" si="33"/>
        <v>0</v>
      </c>
      <c r="N144" s="111">
        <f t="shared" si="34"/>
        <v>0</v>
      </c>
      <c r="O144" s="111">
        <f t="shared" si="35"/>
        <v>0</v>
      </c>
      <c r="P144" s="111">
        <f t="shared" si="36"/>
        <v>0</v>
      </c>
      <c r="Q144" s="111">
        <f t="shared" si="37"/>
        <v>0</v>
      </c>
      <c r="R144" s="111">
        <f t="shared" si="38"/>
        <v>0</v>
      </c>
      <c r="S144" s="111">
        <f t="shared" si="28"/>
        <v>0</v>
      </c>
      <c r="T144" s="111">
        <f t="shared" si="39"/>
        <v>0</v>
      </c>
      <c r="U144" s="111">
        <f t="shared" si="40"/>
        <v>5</v>
      </c>
      <c r="V144" s="115"/>
      <c r="W144" s="125"/>
    </row>
    <row r="145" spans="1:23" s="12" customFormat="1" ht="75" customHeight="1" x14ac:dyDescent="0.2">
      <c r="A145" s="106"/>
      <c r="B145" s="107"/>
      <c r="C145" s="107" t="s">
        <v>106</v>
      </c>
      <c r="D145" s="108" t="s">
        <v>156</v>
      </c>
      <c r="E145" s="109"/>
      <c r="F145" s="110" t="s">
        <v>104</v>
      </c>
      <c r="G145" s="110" t="s">
        <v>104</v>
      </c>
      <c r="H145" s="110" t="s">
        <v>104</v>
      </c>
      <c r="I145" s="111">
        <f t="shared" si="29"/>
        <v>0</v>
      </c>
      <c r="J145" s="111">
        <f t="shared" si="30"/>
        <v>0</v>
      </c>
      <c r="K145" s="111">
        <f t="shared" si="31"/>
        <v>0</v>
      </c>
      <c r="L145" s="111">
        <f t="shared" si="32"/>
        <v>0</v>
      </c>
      <c r="M145" s="111">
        <f t="shared" si="33"/>
        <v>0</v>
      </c>
      <c r="N145" s="111">
        <f t="shared" si="34"/>
        <v>0</v>
      </c>
      <c r="O145" s="111">
        <f t="shared" si="35"/>
        <v>0</v>
      </c>
      <c r="P145" s="111">
        <f t="shared" si="36"/>
        <v>0</v>
      </c>
      <c r="Q145" s="111">
        <f t="shared" si="37"/>
        <v>0</v>
      </c>
      <c r="R145" s="111">
        <f t="shared" si="38"/>
        <v>0</v>
      </c>
      <c r="S145" s="111">
        <f t="shared" si="28"/>
        <v>0</v>
      </c>
      <c r="T145" s="111">
        <f t="shared" si="39"/>
        <v>0</v>
      </c>
      <c r="U145" s="111">
        <f t="shared" si="40"/>
        <v>5</v>
      </c>
      <c r="V145" s="115"/>
      <c r="W145" s="125"/>
    </row>
    <row r="146" spans="1:23" s="12" customFormat="1" ht="75" customHeight="1" x14ac:dyDescent="0.2">
      <c r="A146" s="106"/>
      <c r="B146" s="107"/>
      <c r="C146" s="107" t="s">
        <v>106</v>
      </c>
      <c r="D146" s="108" t="s">
        <v>156</v>
      </c>
      <c r="E146" s="109"/>
      <c r="F146" s="110" t="s">
        <v>104</v>
      </c>
      <c r="G146" s="110" t="s">
        <v>104</v>
      </c>
      <c r="H146" s="110" t="s">
        <v>104</v>
      </c>
      <c r="I146" s="111">
        <f t="shared" si="29"/>
        <v>0</v>
      </c>
      <c r="J146" s="111">
        <f t="shared" si="30"/>
        <v>0</v>
      </c>
      <c r="K146" s="111">
        <f t="shared" si="31"/>
        <v>0</v>
      </c>
      <c r="L146" s="111">
        <f t="shared" si="32"/>
        <v>0</v>
      </c>
      <c r="M146" s="111">
        <f t="shared" si="33"/>
        <v>0</v>
      </c>
      <c r="N146" s="111">
        <f t="shared" si="34"/>
        <v>0</v>
      </c>
      <c r="O146" s="111">
        <f t="shared" si="35"/>
        <v>0</v>
      </c>
      <c r="P146" s="111">
        <f t="shared" si="36"/>
        <v>0</v>
      </c>
      <c r="Q146" s="111">
        <f t="shared" si="37"/>
        <v>0</v>
      </c>
      <c r="R146" s="111">
        <f t="shared" si="38"/>
        <v>0</v>
      </c>
      <c r="S146" s="111">
        <f t="shared" si="28"/>
        <v>0</v>
      </c>
      <c r="T146" s="111">
        <f t="shared" si="39"/>
        <v>0</v>
      </c>
      <c r="U146" s="111">
        <f t="shared" si="40"/>
        <v>5</v>
      </c>
      <c r="V146" s="115"/>
      <c r="W146" s="125"/>
    </row>
    <row r="147" spans="1:23" s="12" customFormat="1" ht="75" customHeight="1" x14ac:dyDescent="0.2">
      <c r="A147" s="106"/>
      <c r="B147" s="107"/>
      <c r="C147" s="107" t="s">
        <v>106</v>
      </c>
      <c r="D147" s="108" t="s">
        <v>156</v>
      </c>
      <c r="E147" s="109"/>
      <c r="F147" s="110" t="s">
        <v>104</v>
      </c>
      <c r="G147" s="110" t="s">
        <v>104</v>
      </c>
      <c r="H147" s="110" t="s">
        <v>104</v>
      </c>
      <c r="I147" s="111">
        <f t="shared" si="29"/>
        <v>0</v>
      </c>
      <c r="J147" s="111">
        <f t="shared" si="30"/>
        <v>0</v>
      </c>
      <c r="K147" s="111">
        <f t="shared" si="31"/>
        <v>0</v>
      </c>
      <c r="L147" s="111">
        <f t="shared" si="32"/>
        <v>0</v>
      </c>
      <c r="M147" s="111">
        <f t="shared" si="33"/>
        <v>0</v>
      </c>
      <c r="N147" s="111">
        <f t="shared" si="34"/>
        <v>0</v>
      </c>
      <c r="O147" s="111">
        <f t="shared" si="35"/>
        <v>0</v>
      </c>
      <c r="P147" s="111">
        <f t="shared" si="36"/>
        <v>0</v>
      </c>
      <c r="Q147" s="111">
        <f t="shared" si="37"/>
        <v>0</v>
      </c>
      <c r="R147" s="111">
        <f t="shared" si="38"/>
        <v>0</v>
      </c>
      <c r="S147" s="111">
        <f t="shared" si="28"/>
        <v>0</v>
      </c>
      <c r="T147" s="111">
        <f t="shared" si="39"/>
        <v>0</v>
      </c>
      <c r="U147" s="111">
        <f t="shared" si="40"/>
        <v>5</v>
      </c>
      <c r="V147" s="115"/>
      <c r="W147" s="125"/>
    </row>
    <row r="148" spans="1:23" s="12" customFormat="1" ht="75" customHeight="1" x14ac:dyDescent="0.2">
      <c r="A148" s="106"/>
      <c r="B148" s="107"/>
      <c r="C148" s="107" t="s">
        <v>106</v>
      </c>
      <c r="D148" s="108" t="s">
        <v>156</v>
      </c>
      <c r="E148" s="109"/>
      <c r="F148" s="110" t="s">
        <v>104</v>
      </c>
      <c r="G148" s="110" t="s">
        <v>104</v>
      </c>
      <c r="H148" s="110" t="s">
        <v>104</v>
      </c>
      <c r="I148" s="111">
        <f t="shared" si="29"/>
        <v>0</v>
      </c>
      <c r="J148" s="111">
        <f t="shared" si="30"/>
        <v>0</v>
      </c>
      <c r="K148" s="111">
        <f t="shared" si="31"/>
        <v>0</v>
      </c>
      <c r="L148" s="111">
        <f t="shared" si="32"/>
        <v>0</v>
      </c>
      <c r="M148" s="111">
        <f t="shared" si="33"/>
        <v>0</v>
      </c>
      <c r="N148" s="111">
        <f t="shared" si="34"/>
        <v>0</v>
      </c>
      <c r="O148" s="111">
        <f t="shared" si="35"/>
        <v>0</v>
      </c>
      <c r="P148" s="111">
        <f t="shared" si="36"/>
        <v>0</v>
      </c>
      <c r="Q148" s="111">
        <f t="shared" si="37"/>
        <v>0</v>
      </c>
      <c r="R148" s="111">
        <f t="shared" si="38"/>
        <v>0</v>
      </c>
      <c r="S148" s="111">
        <f t="shared" si="28"/>
        <v>0</v>
      </c>
      <c r="T148" s="111">
        <f t="shared" si="39"/>
        <v>0</v>
      </c>
      <c r="U148" s="111">
        <f t="shared" si="40"/>
        <v>5</v>
      </c>
      <c r="V148" s="115"/>
      <c r="W148" s="125"/>
    </row>
    <row r="149" spans="1:23" s="12" customFormat="1" ht="75" customHeight="1" x14ac:dyDescent="0.2">
      <c r="A149" s="106"/>
      <c r="B149" s="107"/>
      <c r="C149" s="107" t="s">
        <v>106</v>
      </c>
      <c r="D149" s="108" t="s">
        <v>156</v>
      </c>
      <c r="E149" s="109"/>
      <c r="F149" s="110" t="s">
        <v>104</v>
      </c>
      <c r="G149" s="110" t="s">
        <v>104</v>
      </c>
      <c r="H149" s="110" t="s">
        <v>104</v>
      </c>
      <c r="I149" s="111">
        <f t="shared" si="29"/>
        <v>0</v>
      </c>
      <c r="J149" s="111">
        <f t="shared" si="30"/>
        <v>0</v>
      </c>
      <c r="K149" s="111">
        <f t="shared" si="31"/>
        <v>0</v>
      </c>
      <c r="L149" s="111">
        <f t="shared" si="32"/>
        <v>0</v>
      </c>
      <c r="M149" s="111">
        <f t="shared" si="33"/>
        <v>0</v>
      </c>
      <c r="N149" s="111">
        <f t="shared" si="34"/>
        <v>0</v>
      </c>
      <c r="O149" s="111">
        <f t="shared" si="35"/>
        <v>0</v>
      </c>
      <c r="P149" s="111">
        <f t="shared" si="36"/>
        <v>0</v>
      </c>
      <c r="Q149" s="111">
        <f t="shared" si="37"/>
        <v>0</v>
      </c>
      <c r="R149" s="111">
        <f t="shared" si="38"/>
        <v>0</v>
      </c>
      <c r="S149" s="111">
        <f t="shared" si="28"/>
        <v>0</v>
      </c>
      <c r="T149" s="111">
        <f t="shared" si="39"/>
        <v>0</v>
      </c>
      <c r="U149" s="111">
        <f t="shared" si="40"/>
        <v>5</v>
      </c>
      <c r="V149" s="115"/>
      <c r="W149" s="125"/>
    </row>
    <row r="150" spans="1:23" s="12" customFormat="1" ht="75" customHeight="1" x14ac:dyDescent="0.2">
      <c r="A150" s="106"/>
      <c r="B150" s="107"/>
      <c r="C150" s="107" t="s">
        <v>106</v>
      </c>
      <c r="D150" s="108" t="s">
        <v>156</v>
      </c>
      <c r="E150" s="109"/>
      <c r="F150" s="110" t="s">
        <v>104</v>
      </c>
      <c r="G150" s="110" t="s">
        <v>104</v>
      </c>
      <c r="H150" s="110" t="s">
        <v>104</v>
      </c>
      <c r="I150" s="111">
        <f t="shared" si="29"/>
        <v>0</v>
      </c>
      <c r="J150" s="111">
        <f t="shared" si="30"/>
        <v>0</v>
      </c>
      <c r="K150" s="111">
        <f t="shared" si="31"/>
        <v>0</v>
      </c>
      <c r="L150" s="111">
        <f t="shared" si="32"/>
        <v>0</v>
      </c>
      <c r="M150" s="111">
        <f t="shared" si="33"/>
        <v>0</v>
      </c>
      <c r="N150" s="111">
        <f t="shared" si="34"/>
        <v>0</v>
      </c>
      <c r="O150" s="111">
        <f t="shared" si="35"/>
        <v>0</v>
      </c>
      <c r="P150" s="111">
        <f t="shared" si="36"/>
        <v>0</v>
      </c>
      <c r="Q150" s="111">
        <f t="shared" si="37"/>
        <v>0</v>
      </c>
      <c r="R150" s="111">
        <f t="shared" si="38"/>
        <v>0</v>
      </c>
      <c r="S150" s="111">
        <f t="shared" si="28"/>
        <v>0</v>
      </c>
      <c r="T150" s="111">
        <f t="shared" si="39"/>
        <v>0</v>
      </c>
      <c r="U150" s="111">
        <f t="shared" si="40"/>
        <v>5</v>
      </c>
      <c r="V150" s="115"/>
      <c r="W150" s="125"/>
    </row>
    <row r="151" spans="1:23" s="12" customFormat="1" ht="75" customHeight="1" x14ac:dyDescent="0.2">
      <c r="A151" s="106"/>
      <c r="B151" s="107"/>
      <c r="C151" s="107" t="s">
        <v>106</v>
      </c>
      <c r="D151" s="108" t="s">
        <v>156</v>
      </c>
      <c r="E151" s="109"/>
      <c r="F151" s="110" t="s">
        <v>104</v>
      </c>
      <c r="G151" s="110" t="s">
        <v>104</v>
      </c>
      <c r="H151" s="110" t="s">
        <v>104</v>
      </c>
      <c r="I151" s="111">
        <f t="shared" si="29"/>
        <v>0</v>
      </c>
      <c r="J151" s="111">
        <f t="shared" si="30"/>
        <v>0</v>
      </c>
      <c r="K151" s="111">
        <f t="shared" si="31"/>
        <v>0</v>
      </c>
      <c r="L151" s="111">
        <f t="shared" si="32"/>
        <v>0</v>
      </c>
      <c r="M151" s="111">
        <f t="shared" si="33"/>
        <v>0</v>
      </c>
      <c r="N151" s="111">
        <f t="shared" si="34"/>
        <v>0</v>
      </c>
      <c r="O151" s="111">
        <f t="shared" si="35"/>
        <v>0</v>
      </c>
      <c r="P151" s="111">
        <f t="shared" si="36"/>
        <v>0</v>
      </c>
      <c r="Q151" s="111">
        <f t="shared" si="37"/>
        <v>0</v>
      </c>
      <c r="R151" s="111">
        <f t="shared" si="38"/>
        <v>0</v>
      </c>
      <c r="S151" s="111">
        <f t="shared" si="28"/>
        <v>0</v>
      </c>
      <c r="T151" s="111">
        <f t="shared" si="39"/>
        <v>0</v>
      </c>
      <c r="U151" s="111">
        <f t="shared" si="40"/>
        <v>5</v>
      </c>
      <c r="V151" s="115"/>
      <c r="W151" s="125"/>
    </row>
    <row r="152" spans="1:23" s="12" customFormat="1" ht="75" customHeight="1" x14ac:dyDescent="0.2">
      <c r="A152" s="106"/>
      <c r="B152" s="107"/>
      <c r="C152" s="107" t="s">
        <v>106</v>
      </c>
      <c r="D152" s="108" t="s">
        <v>156</v>
      </c>
      <c r="E152" s="109"/>
      <c r="F152" s="110" t="s">
        <v>104</v>
      </c>
      <c r="G152" s="110" t="s">
        <v>104</v>
      </c>
      <c r="H152" s="110" t="s">
        <v>104</v>
      </c>
      <c r="I152" s="111">
        <f t="shared" si="29"/>
        <v>0</v>
      </c>
      <c r="J152" s="111">
        <f t="shared" si="30"/>
        <v>0</v>
      </c>
      <c r="K152" s="111">
        <f t="shared" si="31"/>
        <v>0</v>
      </c>
      <c r="L152" s="111">
        <f t="shared" si="32"/>
        <v>0</v>
      </c>
      <c r="M152" s="111">
        <f t="shared" si="33"/>
        <v>0</v>
      </c>
      <c r="N152" s="111">
        <f t="shared" si="34"/>
        <v>0</v>
      </c>
      <c r="O152" s="111">
        <f t="shared" si="35"/>
        <v>0</v>
      </c>
      <c r="P152" s="111">
        <f t="shared" si="36"/>
        <v>0</v>
      </c>
      <c r="Q152" s="111">
        <f t="shared" si="37"/>
        <v>0</v>
      </c>
      <c r="R152" s="111">
        <f t="shared" si="38"/>
        <v>0</v>
      </c>
      <c r="S152" s="111">
        <f t="shared" si="28"/>
        <v>0</v>
      </c>
      <c r="T152" s="111">
        <f t="shared" si="39"/>
        <v>0</v>
      </c>
      <c r="U152" s="111">
        <f t="shared" si="40"/>
        <v>5</v>
      </c>
      <c r="V152" s="115"/>
      <c r="W152" s="125"/>
    </row>
    <row r="153" spans="1:23" s="12" customFormat="1" ht="75" customHeight="1" x14ac:dyDescent="0.2">
      <c r="A153" s="106"/>
      <c r="B153" s="107"/>
      <c r="C153" s="107" t="s">
        <v>106</v>
      </c>
      <c r="D153" s="108" t="s">
        <v>156</v>
      </c>
      <c r="E153" s="109"/>
      <c r="F153" s="110" t="s">
        <v>104</v>
      </c>
      <c r="G153" s="110" t="s">
        <v>104</v>
      </c>
      <c r="H153" s="110" t="s">
        <v>104</v>
      </c>
      <c r="I153" s="111">
        <f t="shared" si="29"/>
        <v>0</v>
      </c>
      <c r="J153" s="111">
        <f t="shared" si="30"/>
        <v>0</v>
      </c>
      <c r="K153" s="111">
        <f t="shared" si="31"/>
        <v>0</v>
      </c>
      <c r="L153" s="111">
        <f t="shared" si="32"/>
        <v>0</v>
      </c>
      <c r="M153" s="111">
        <f t="shared" si="33"/>
        <v>0</v>
      </c>
      <c r="N153" s="111">
        <f t="shared" si="34"/>
        <v>0</v>
      </c>
      <c r="O153" s="111">
        <f t="shared" si="35"/>
        <v>0</v>
      </c>
      <c r="P153" s="111">
        <f t="shared" si="36"/>
        <v>0</v>
      </c>
      <c r="Q153" s="111">
        <f t="shared" si="37"/>
        <v>0</v>
      </c>
      <c r="R153" s="111">
        <f t="shared" si="38"/>
        <v>0</v>
      </c>
      <c r="S153" s="111">
        <f t="shared" si="28"/>
        <v>0</v>
      </c>
      <c r="T153" s="111">
        <f t="shared" si="39"/>
        <v>0</v>
      </c>
      <c r="U153" s="111">
        <f t="shared" si="40"/>
        <v>5</v>
      </c>
      <c r="V153" s="115"/>
      <c r="W153" s="125"/>
    </row>
    <row r="154" spans="1:23" s="12" customFormat="1" ht="75" customHeight="1" x14ac:dyDescent="0.2">
      <c r="A154" s="106"/>
      <c r="B154" s="107"/>
      <c r="C154" s="107" t="s">
        <v>106</v>
      </c>
      <c r="D154" s="108" t="s">
        <v>156</v>
      </c>
      <c r="E154" s="109"/>
      <c r="F154" s="110" t="s">
        <v>104</v>
      </c>
      <c r="G154" s="110" t="s">
        <v>104</v>
      </c>
      <c r="H154" s="110" t="s">
        <v>104</v>
      </c>
      <c r="I154" s="111">
        <f t="shared" si="29"/>
        <v>0</v>
      </c>
      <c r="J154" s="111">
        <f t="shared" si="30"/>
        <v>0</v>
      </c>
      <c r="K154" s="111">
        <f t="shared" si="31"/>
        <v>0</v>
      </c>
      <c r="L154" s="111">
        <f t="shared" si="32"/>
        <v>0</v>
      </c>
      <c r="M154" s="111">
        <f t="shared" si="33"/>
        <v>0</v>
      </c>
      <c r="N154" s="111">
        <f t="shared" si="34"/>
        <v>0</v>
      </c>
      <c r="O154" s="111">
        <f t="shared" si="35"/>
        <v>0</v>
      </c>
      <c r="P154" s="111">
        <f t="shared" si="36"/>
        <v>0</v>
      </c>
      <c r="Q154" s="111">
        <f t="shared" si="37"/>
        <v>0</v>
      </c>
      <c r="R154" s="111">
        <f t="shared" si="38"/>
        <v>0</v>
      </c>
      <c r="S154" s="111">
        <f t="shared" si="28"/>
        <v>0</v>
      </c>
      <c r="T154" s="111">
        <f t="shared" si="39"/>
        <v>0</v>
      </c>
      <c r="U154" s="111">
        <f t="shared" si="40"/>
        <v>5</v>
      </c>
      <c r="V154" s="115"/>
      <c r="W154" s="125"/>
    </row>
    <row r="155" spans="1:23" s="12" customFormat="1" ht="75" customHeight="1" x14ac:dyDescent="0.2">
      <c r="A155" s="106"/>
      <c r="B155" s="107"/>
      <c r="C155" s="107" t="s">
        <v>106</v>
      </c>
      <c r="D155" s="108" t="s">
        <v>156</v>
      </c>
      <c r="E155" s="109"/>
      <c r="F155" s="110" t="s">
        <v>104</v>
      </c>
      <c r="G155" s="110" t="s">
        <v>104</v>
      </c>
      <c r="H155" s="110" t="s">
        <v>104</v>
      </c>
      <c r="I155" s="111">
        <f t="shared" si="29"/>
        <v>0</v>
      </c>
      <c r="J155" s="111">
        <f t="shared" si="30"/>
        <v>0</v>
      </c>
      <c r="K155" s="111">
        <f t="shared" si="31"/>
        <v>0</v>
      </c>
      <c r="L155" s="111">
        <f t="shared" si="32"/>
        <v>0</v>
      </c>
      <c r="M155" s="111">
        <f t="shared" si="33"/>
        <v>0</v>
      </c>
      <c r="N155" s="111">
        <f t="shared" si="34"/>
        <v>0</v>
      </c>
      <c r="O155" s="111">
        <f t="shared" si="35"/>
        <v>0</v>
      </c>
      <c r="P155" s="111">
        <f t="shared" si="36"/>
        <v>0</v>
      </c>
      <c r="Q155" s="111">
        <f t="shared" si="37"/>
        <v>0</v>
      </c>
      <c r="R155" s="111">
        <f t="shared" si="38"/>
        <v>0</v>
      </c>
      <c r="S155" s="111">
        <f t="shared" si="28"/>
        <v>0</v>
      </c>
      <c r="T155" s="111">
        <f t="shared" si="39"/>
        <v>0</v>
      </c>
      <c r="U155" s="111">
        <f t="shared" si="40"/>
        <v>5</v>
      </c>
      <c r="V155" s="115"/>
      <c r="W155" s="125"/>
    </row>
    <row r="156" spans="1:23" s="12" customFormat="1" ht="75" customHeight="1" x14ac:dyDescent="0.2">
      <c r="A156" s="106"/>
      <c r="B156" s="107"/>
      <c r="C156" s="107" t="s">
        <v>106</v>
      </c>
      <c r="D156" s="108" t="s">
        <v>156</v>
      </c>
      <c r="E156" s="109"/>
      <c r="F156" s="110" t="s">
        <v>104</v>
      </c>
      <c r="G156" s="110" t="s">
        <v>104</v>
      </c>
      <c r="H156" s="110" t="s">
        <v>104</v>
      </c>
      <c r="I156" s="111">
        <f t="shared" si="29"/>
        <v>0</v>
      </c>
      <c r="J156" s="111">
        <f t="shared" si="30"/>
        <v>0</v>
      </c>
      <c r="K156" s="111">
        <f t="shared" si="31"/>
        <v>0</v>
      </c>
      <c r="L156" s="111">
        <f t="shared" si="32"/>
        <v>0</v>
      </c>
      <c r="M156" s="111">
        <f t="shared" si="33"/>
        <v>0</v>
      </c>
      <c r="N156" s="111">
        <f t="shared" si="34"/>
        <v>0</v>
      </c>
      <c r="O156" s="111">
        <f t="shared" si="35"/>
        <v>0</v>
      </c>
      <c r="P156" s="111">
        <f t="shared" si="36"/>
        <v>0</v>
      </c>
      <c r="Q156" s="111">
        <f t="shared" si="37"/>
        <v>0</v>
      </c>
      <c r="R156" s="111">
        <f t="shared" si="38"/>
        <v>0</v>
      </c>
      <c r="S156" s="111">
        <f t="shared" si="28"/>
        <v>0</v>
      </c>
      <c r="T156" s="111">
        <f t="shared" si="39"/>
        <v>0</v>
      </c>
      <c r="U156" s="111">
        <f t="shared" si="40"/>
        <v>5</v>
      </c>
      <c r="V156" s="115"/>
      <c r="W156" s="125"/>
    </row>
    <row r="157" spans="1:23" s="12" customFormat="1" ht="75" customHeight="1" x14ac:dyDescent="0.2">
      <c r="A157" s="106"/>
      <c r="B157" s="107"/>
      <c r="C157" s="107" t="s">
        <v>106</v>
      </c>
      <c r="D157" s="108" t="s">
        <v>156</v>
      </c>
      <c r="E157" s="109"/>
      <c r="F157" s="110" t="s">
        <v>104</v>
      </c>
      <c r="G157" s="110" t="s">
        <v>104</v>
      </c>
      <c r="H157" s="110" t="s">
        <v>104</v>
      </c>
      <c r="I157" s="111">
        <f t="shared" si="29"/>
        <v>0</v>
      </c>
      <c r="J157" s="111">
        <f t="shared" si="30"/>
        <v>0</v>
      </c>
      <c r="K157" s="111">
        <f t="shared" si="31"/>
        <v>0</v>
      </c>
      <c r="L157" s="111">
        <f t="shared" si="32"/>
        <v>0</v>
      </c>
      <c r="M157" s="111">
        <f t="shared" si="33"/>
        <v>0</v>
      </c>
      <c r="N157" s="111">
        <f t="shared" si="34"/>
        <v>0</v>
      </c>
      <c r="O157" s="111">
        <f t="shared" si="35"/>
        <v>0</v>
      </c>
      <c r="P157" s="111">
        <f t="shared" si="36"/>
        <v>0</v>
      </c>
      <c r="Q157" s="111">
        <f t="shared" si="37"/>
        <v>0</v>
      </c>
      <c r="R157" s="111">
        <f t="shared" si="38"/>
        <v>0</v>
      </c>
      <c r="S157" s="111">
        <f t="shared" si="28"/>
        <v>0</v>
      </c>
      <c r="T157" s="111">
        <f t="shared" si="39"/>
        <v>0</v>
      </c>
      <c r="U157" s="111">
        <f t="shared" si="40"/>
        <v>5</v>
      </c>
      <c r="V157" s="115"/>
      <c r="W157" s="125"/>
    </row>
    <row r="158" spans="1:23" s="12" customFormat="1" ht="75" customHeight="1" x14ac:dyDescent="0.2">
      <c r="A158" s="106"/>
      <c r="B158" s="107"/>
      <c r="C158" s="107" t="s">
        <v>106</v>
      </c>
      <c r="D158" s="108" t="s">
        <v>156</v>
      </c>
      <c r="E158" s="109"/>
      <c r="F158" s="110" t="s">
        <v>104</v>
      </c>
      <c r="G158" s="110" t="s">
        <v>104</v>
      </c>
      <c r="H158" s="110" t="s">
        <v>104</v>
      </c>
      <c r="I158" s="111">
        <f t="shared" si="29"/>
        <v>0</v>
      </c>
      <c r="J158" s="111">
        <f t="shared" si="30"/>
        <v>0</v>
      </c>
      <c r="K158" s="111">
        <f t="shared" si="31"/>
        <v>0</v>
      </c>
      <c r="L158" s="111">
        <f t="shared" si="32"/>
        <v>0</v>
      </c>
      <c r="M158" s="111">
        <f t="shared" si="33"/>
        <v>0</v>
      </c>
      <c r="N158" s="111">
        <f t="shared" si="34"/>
        <v>0</v>
      </c>
      <c r="O158" s="111">
        <f t="shared" si="35"/>
        <v>0</v>
      </c>
      <c r="P158" s="111">
        <f t="shared" si="36"/>
        <v>0</v>
      </c>
      <c r="Q158" s="111">
        <f t="shared" si="37"/>
        <v>0</v>
      </c>
      <c r="R158" s="111">
        <f t="shared" si="38"/>
        <v>0</v>
      </c>
      <c r="S158" s="111">
        <f t="shared" si="28"/>
        <v>0</v>
      </c>
      <c r="T158" s="111">
        <f t="shared" si="39"/>
        <v>0</v>
      </c>
      <c r="U158" s="111">
        <f t="shared" si="40"/>
        <v>5</v>
      </c>
      <c r="V158" s="115"/>
      <c r="W158" s="125"/>
    </row>
    <row r="159" spans="1:23" s="12" customFormat="1" ht="75" customHeight="1" x14ac:dyDescent="0.2">
      <c r="A159" s="106"/>
      <c r="B159" s="107"/>
      <c r="C159" s="107" t="s">
        <v>106</v>
      </c>
      <c r="D159" s="108" t="s">
        <v>156</v>
      </c>
      <c r="E159" s="109"/>
      <c r="F159" s="110" t="s">
        <v>104</v>
      </c>
      <c r="G159" s="110" t="s">
        <v>104</v>
      </c>
      <c r="H159" s="110" t="s">
        <v>104</v>
      </c>
      <c r="I159" s="111">
        <f t="shared" si="29"/>
        <v>0</v>
      </c>
      <c r="J159" s="111">
        <f t="shared" si="30"/>
        <v>0</v>
      </c>
      <c r="K159" s="111">
        <f t="shared" si="31"/>
        <v>0</v>
      </c>
      <c r="L159" s="111">
        <f t="shared" si="32"/>
        <v>0</v>
      </c>
      <c r="M159" s="111">
        <f t="shared" si="33"/>
        <v>0</v>
      </c>
      <c r="N159" s="111">
        <f t="shared" si="34"/>
        <v>0</v>
      </c>
      <c r="O159" s="111">
        <f t="shared" si="35"/>
        <v>0</v>
      </c>
      <c r="P159" s="111">
        <f t="shared" si="36"/>
        <v>0</v>
      </c>
      <c r="Q159" s="111">
        <f t="shared" si="37"/>
        <v>0</v>
      </c>
      <c r="R159" s="111">
        <f t="shared" si="38"/>
        <v>0</v>
      </c>
      <c r="S159" s="111">
        <f t="shared" si="28"/>
        <v>0</v>
      </c>
      <c r="T159" s="111">
        <f t="shared" si="39"/>
        <v>0</v>
      </c>
      <c r="U159" s="111">
        <f t="shared" si="40"/>
        <v>5</v>
      </c>
      <c r="V159" s="115"/>
      <c r="W159" s="125"/>
    </row>
    <row r="160" spans="1:23" s="12" customFormat="1" ht="75" customHeight="1" x14ac:dyDescent="0.2">
      <c r="A160" s="106"/>
      <c r="B160" s="107"/>
      <c r="C160" s="107" t="s">
        <v>106</v>
      </c>
      <c r="D160" s="108" t="s">
        <v>156</v>
      </c>
      <c r="E160" s="109"/>
      <c r="F160" s="110" t="s">
        <v>104</v>
      </c>
      <c r="G160" s="110" t="s">
        <v>104</v>
      </c>
      <c r="H160" s="110" t="s">
        <v>104</v>
      </c>
      <c r="I160" s="111">
        <f t="shared" si="29"/>
        <v>0</v>
      </c>
      <c r="J160" s="111">
        <f t="shared" si="30"/>
        <v>0</v>
      </c>
      <c r="K160" s="111">
        <f t="shared" si="31"/>
        <v>0</v>
      </c>
      <c r="L160" s="111">
        <f t="shared" si="32"/>
        <v>0</v>
      </c>
      <c r="M160" s="111">
        <f t="shared" si="33"/>
        <v>0</v>
      </c>
      <c r="N160" s="111">
        <f t="shared" si="34"/>
        <v>0</v>
      </c>
      <c r="O160" s="111">
        <f t="shared" si="35"/>
        <v>0</v>
      </c>
      <c r="P160" s="111">
        <f t="shared" si="36"/>
        <v>0</v>
      </c>
      <c r="Q160" s="111">
        <f t="shared" si="37"/>
        <v>0</v>
      </c>
      <c r="R160" s="111">
        <f t="shared" si="38"/>
        <v>0</v>
      </c>
      <c r="S160" s="111">
        <f t="shared" si="28"/>
        <v>0</v>
      </c>
      <c r="T160" s="111">
        <f t="shared" si="39"/>
        <v>0</v>
      </c>
      <c r="U160" s="111">
        <f t="shared" si="40"/>
        <v>5</v>
      </c>
      <c r="V160" s="115"/>
      <c r="W160" s="125"/>
    </row>
    <row r="161" spans="1:23" s="12" customFormat="1" ht="75" customHeight="1" x14ac:dyDescent="0.2">
      <c r="A161" s="106"/>
      <c r="B161" s="107"/>
      <c r="C161" s="107" t="s">
        <v>106</v>
      </c>
      <c r="D161" s="108" t="s">
        <v>156</v>
      </c>
      <c r="E161" s="109"/>
      <c r="F161" s="110" t="s">
        <v>104</v>
      </c>
      <c r="G161" s="110" t="s">
        <v>104</v>
      </c>
      <c r="H161" s="110" t="s">
        <v>104</v>
      </c>
      <c r="I161" s="111">
        <f t="shared" si="29"/>
        <v>0</v>
      </c>
      <c r="J161" s="111">
        <f t="shared" si="30"/>
        <v>0</v>
      </c>
      <c r="K161" s="111">
        <f t="shared" si="31"/>
        <v>0</v>
      </c>
      <c r="L161" s="111">
        <f t="shared" si="32"/>
        <v>0</v>
      </c>
      <c r="M161" s="111">
        <f t="shared" si="33"/>
        <v>0</v>
      </c>
      <c r="N161" s="111">
        <f t="shared" si="34"/>
        <v>0</v>
      </c>
      <c r="O161" s="111">
        <f t="shared" si="35"/>
        <v>0</v>
      </c>
      <c r="P161" s="111">
        <f t="shared" si="36"/>
        <v>0</v>
      </c>
      <c r="Q161" s="111">
        <f t="shared" si="37"/>
        <v>0</v>
      </c>
      <c r="R161" s="111">
        <f t="shared" si="38"/>
        <v>0</v>
      </c>
      <c r="S161" s="111">
        <f t="shared" si="28"/>
        <v>0</v>
      </c>
      <c r="T161" s="111">
        <f t="shared" si="39"/>
        <v>0</v>
      </c>
      <c r="U161" s="111">
        <f t="shared" si="40"/>
        <v>5</v>
      </c>
      <c r="V161" s="115"/>
      <c r="W161" s="125"/>
    </row>
    <row r="162" spans="1:23" s="12" customFormat="1" ht="75" customHeight="1" x14ac:dyDescent="0.2">
      <c r="A162" s="106"/>
      <c r="B162" s="107"/>
      <c r="C162" s="107" t="s">
        <v>106</v>
      </c>
      <c r="D162" s="108" t="s">
        <v>156</v>
      </c>
      <c r="E162" s="109"/>
      <c r="F162" s="110" t="s">
        <v>104</v>
      </c>
      <c r="G162" s="110" t="s">
        <v>104</v>
      </c>
      <c r="H162" s="110" t="s">
        <v>104</v>
      </c>
      <c r="I162" s="111">
        <f t="shared" si="29"/>
        <v>0</v>
      </c>
      <c r="J162" s="111">
        <f t="shared" si="30"/>
        <v>0</v>
      </c>
      <c r="K162" s="111">
        <f t="shared" si="31"/>
        <v>0</v>
      </c>
      <c r="L162" s="111">
        <f t="shared" si="32"/>
        <v>0</v>
      </c>
      <c r="M162" s="111">
        <f t="shared" si="33"/>
        <v>0</v>
      </c>
      <c r="N162" s="111">
        <f t="shared" si="34"/>
        <v>0</v>
      </c>
      <c r="O162" s="111">
        <f t="shared" si="35"/>
        <v>0</v>
      </c>
      <c r="P162" s="111">
        <f t="shared" si="36"/>
        <v>0</v>
      </c>
      <c r="Q162" s="111">
        <f t="shared" si="37"/>
        <v>0</v>
      </c>
      <c r="R162" s="111">
        <f t="shared" si="38"/>
        <v>0</v>
      </c>
      <c r="S162" s="111">
        <f t="shared" si="28"/>
        <v>0</v>
      </c>
      <c r="T162" s="111">
        <f t="shared" si="39"/>
        <v>0</v>
      </c>
      <c r="U162" s="111">
        <f t="shared" si="40"/>
        <v>5</v>
      </c>
      <c r="V162" s="115"/>
      <c r="W162" s="125"/>
    </row>
    <row r="163" spans="1:23" s="12" customFormat="1" ht="75" customHeight="1" x14ac:dyDescent="0.2">
      <c r="A163" s="106"/>
      <c r="B163" s="107"/>
      <c r="C163" s="107" t="s">
        <v>106</v>
      </c>
      <c r="D163" s="108" t="s">
        <v>156</v>
      </c>
      <c r="E163" s="109"/>
      <c r="F163" s="110" t="s">
        <v>104</v>
      </c>
      <c r="G163" s="110" t="s">
        <v>104</v>
      </c>
      <c r="H163" s="110" t="s">
        <v>104</v>
      </c>
      <c r="I163" s="111">
        <f t="shared" si="29"/>
        <v>0</v>
      </c>
      <c r="J163" s="111">
        <f t="shared" si="30"/>
        <v>0</v>
      </c>
      <c r="K163" s="111">
        <f t="shared" si="31"/>
        <v>0</v>
      </c>
      <c r="L163" s="111">
        <f t="shared" si="32"/>
        <v>0</v>
      </c>
      <c r="M163" s="111">
        <f t="shared" si="33"/>
        <v>0</v>
      </c>
      <c r="N163" s="111">
        <f t="shared" si="34"/>
        <v>0</v>
      </c>
      <c r="O163" s="111">
        <f t="shared" si="35"/>
        <v>0</v>
      </c>
      <c r="P163" s="111">
        <f t="shared" si="36"/>
        <v>0</v>
      </c>
      <c r="Q163" s="111">
        <f t="shared" si="37"/>
        <v>0</v>
      </c>
      <c r="R163" s="111">
        <f t="shared" si="38"/>
        <v>0</v>
      </c>
      <c r="S163" s="111">
        <f t="shared" si="28"/>
        <v>0</v>
      </c>
      <c r="T163" s="111">
        <f t="shared" si="39"/>
        <v>0</v>
      </c>
      <c r="U163" s="111">
        <f t="shared" si="40"/>
        <v>5</v>
      </c>
      <c r="V163" s="115"/>
      <c r="W163" s="125"/>
    </row>
    <row r="164" spans="1:23" s="12" customFormat="1" ht="75" customHeight="1" x14ac:dyDescent="0.2">
      <c r="A164" s="106"/>
      <c r="B164" s="107"/>
      <c r="C164" s="107" t="s">
        <v>106</v>
      </c>
      <c r="D164" s="108" t="s">
        <v>156</v>
      </c>
      <c r="E164" s="109"/>
      <c r="F164" s="110" t="s">
        <v>104</v>
      </c>
      <c r="G164" s="110" t="s">
        <v>104</v>
      </c>
      <c r="H164" s="110" t="s">
        <v>104</v>
      </c>
      <c r="I164" s="111">
        <f t="shared" si="29"/>
        <v>0</v>
      </c>
      <c r="J164" s="111">
        <f t="shared" si="30"/>
        <v>0</v>
      </c>
      <c r="K164" s="111">
        <f t="shared" si="31"/>
        <v>0</v>
      </c>
      <c r="L164" s="111">
        <f t="shared" si="32"/>
        <v>0</v>
      </c>
      <c r="M164" s="111">
        <f t="shared" si="33"/>
        <v>0</v>
      </c>
      <c r="N164" s="111">
        <f t="shared" si="34"/>
        <v>0</v>
      </c>
      <c r="O164" s="111">
        <f t="shared" si="35"/>
        <v>0</v>
      </c>
      <c r="P164" s="111">
        <f t="shared" si="36"/>
        <v>0</v>
      </c>
      <c r="Q164" s="111">
        <f t="shared" si="37"/>
        <v>0</v>
      </c>
      <c r="R164" s="111">
        <f t="shared" si="38"/>
        <v>0</v>
      </c>
      <c r="S164" s="111">
        <f t="shared" si="28"/>
        <v>0</v>
      </c>
      <c r="T164" s="111">
        <f t="shared" si="39"/>
        <v>0</v>
      </c>
      <c r="U164" s="111">
        <f t="shared" si="40"/>
        <v>5</v>
      </c>
      <c r="V164" s="115"/>
      <c r="W164" s="125"/>
    </row>
    <row r="165" spans="1:23" s="12" customFormat="1" ht="75" customHeight="1" x14ac:dyDescent="0.2">
      <c r="A165" s="106"/>
      <c r="B165" s="107"/>
      <c r="C165" s="107" t="s">
        <v>106</v>
      </c>
      <c r="D165" s="108" t="s">
        <v>156</v>
      </c>
      <c r="E165" s="109"/>
      <c r="F165" s="110" t="s">
        <v>104</v>
      </c>
      <c r="G165" s="110" t="s">
        <v>104</v>
      </c>
      <c r="H165" s="110" t="s">
        <v>104</v>
      </c>
      <c r="I165" s="111">
        <f t="shared" si="29"/>
        <v>0</v>
      </c>
      <c r="J165" s="111">
        <f t="shared" si="30"/>
        <v>0</v>
      </c>
      <c r="K165" s="111">
        <f t="shared" si="31"/>
        <v>0</v>
      </c>
      <c r="L165" s="111">
        <f t="shared" si="32"/>
        <v>0</v>
      </c>
      <c r="M165" s="111">
        <f t="shared" si="33"/>
        <v>0</v>
      </c>
      <c r="N165" s="111">
        <f t="shared" si="34"/>
        <v>0</v>
      </c>
      <c r="O165" s="111">
        <f t="shared" si="35"/>
        <v>0</v>
      </c>
      <c r="P165" s="111">
        <f t="shared" si="36"/>
        <v>0</v>
      </c>
      <c r="Q165" s="111">
        <f t="shared" si="37"/>
        <v>0</v>
      </c>
      <c r="R165" s="111">
        <f t="shared" si="38"/>
        <v>0</v>
      </c>
      <c r="S165" s="111">
        <f t="shared" si="28"/>
        <v>0</v>
      </c>
      <c r="T165" s="111">
        <f t="shared" si="39"/>
        <v>0</v>
      </c>
      <c r="U165" s="111">
        <f t="shared" si="40"/>
        <v>5</v>
      </c>
      <c r="V165" s="115"/>
      <c r="W165" s="125"/>
    </row>
    <row r="166" spans="1:23" s="12" customFormat="1" ht="75" customHeight="1" x14ac:dyDescent="0.2">
      <c r="A166" s="106"/>
      <c r="B166" s="107"/>
      <c r="C166" s="107" t="s">
        <v>106</v>
      </c>
      <c r="D166" s="108" t="s">
        <v>156</v>
      </c>
      <c r="E166" s="109"/>
      <c r="F166" s="110" t="s">
        <v>104</v>
      </c>
      <c r="G166" s="110" t="s">
        <v>104</v>
      </c>
      <c r="H166" s="110" t="s">
        <v>104</v>
      </c>
      <c r="I166" s="111">
        <f t="shared" si="29"/>
        <v>0</v>
      </c>
      <c r="J166" s="111">
        <f t="shared" si="30"/>
        <v>0</v>
      </c>
      <c r="K166" s="111">
        <f t="shared" si="31"/>
        <v>0</v>
      </c>
      <c r="L166" s="111">
        <f t="shared" si="32"/>
        <v>0</v>
      </c>
      <c r="M166" s="111">
        <f t="shared" si="33"/>
        <v>0</v>
      </c>
      <c r="N166" s="111">
        <f t="shared" si="34"/>
        <v>0</v>
      </c>
      <c r="O166" s="111">
        <f t="shared" si="35"/>
        <v>0</v>
      </c>
      <c r="P166" s="111">
        <f t="shared" si="36"/>
        <v>0</v>
      </c>
      <c r="Q166" s="111">
        <f t="shared" si="37"/>
        <v>0</v>
      </c>
      <c r="R166" s="111">
        <f t="shared" si="38"/>
        <v>0</v>
      </c>
      <c r="S166" s="111">
        <f t="shared" si="28"/>
        <v>0</v>
      </c>
      <c r="T166" s="111">
        <f t="shared" si="39"/>
        <v>0</v>
      </c>
      <c r="U166" s="111">
        <f t="shared" si="40"/>
        <v>5</v>
      </c>
      <c r="V166" s="115"/>
      <c r="W166" s="125"/>
    </row>
    <row r="167" spans="1:23" s="12" customFormat="1" ht="75" customHeight="1" x14ac:dyDescent="0.2">
      <c r="A167" s="106"/>
      <c r="B167" s="107"/>
      <c r="C167" s="107" t="s">
        <v>106</v>
      </c>
      <c r="D167" s="108" t="s">
        <v>156</v>
      </c>
      <c r="E167" s="109"/>
      <c r="F167" s="110" t="s">
        <v>104</v>
      </c>
      <c r="G167" s="110" t="s">
        <v>104</v>
      </c>
      <c r="H167" s="110" t="s">
        <v>104</v>
      </c>
      <c r="I167" s="111">
        <f t="shared" si="29"/>
        <v>0</v>
      </c>
      <c r="J167" s="111">
        <f t="shared" si="30"/>
        <v>0</v>
      </c>
      <c r="K167" s="111">
        <f t="shared" si="31"/>
        <v>0</v>
      </c>
      <c r="L167" s="111">
        <f t="shared" si="32"/>
        <v>0</v>
      </c>
      <c r="M167" s="111">
        <f t="shared" si="33"/>
        <v>0</v>
      </c>
      <c r="N167" s="111">
        <f t="shared" si="34"/>
        <v>0</v>
      </c>
      <c r="O167" s="111">
        <f t="shared" si="35"/>
        <v>0</v>
      </c>
      <c r="P167" s="111">
        <f t="shared" si="36"/>
        <v>0</v>
      </c>
      <c r="Q167" s="111">
        <f t="shared" si="37"/>
        <v>0</v>
      </c>
      <c r="R167" s="111">
        <f t="shared" si="38"/>
        <v>0</v>
      </c>
      <c r="S167" s="111">
        <f t="shared" si="28"/>
        <v>0</v>
      </c>
      <c r="T167" s="111">
        <f t="shared" si="39"/>
        <v>0</v>
      </c>
      <c r="U167" s="111">
        <f t="shared" si="40"/>
        <v>5</v>
      </c>
      <c r="V167" s="115"/>
      <c r="W167" s="125"/>
    </row>
    <row r="168" spans="1:23" s="12" customFormat="1" ht="75" customHeight="1" x14ac:dyDescent="0.2">
      <c r="A168" s="106"/>
      <c r="B168" s="107"/>
      <c r="C168" s="107" t="s">
        <v>106</v>
      </c>
      <c r="D168" s="108" t="s">
        <v>156</v>
      </c>
      <c r="E168" s="109"/>
      <c r="F168" s="110" t="s">
        <v>104</v>
      </c>
      <c r="G168" s="110" t="s">
        <v>104</v>
      </c>
      <c r="H168" s="110" t="s">
        <v>104</v>
      </c>
      <c r="I168" s="111">
        <f t="shared" si="29"/>
        <v>0</v>
      </c>
      <c r="J168" s="111">
        <f t="shared" si="30"/>
        <v>0</v>
      </c>
      <c r="K168" s="111">
        <f t="shared" si="31"/>
        <v>0</v>
      </c>
      <c r="L168" s="111">
        <f t="shared" si="32"/>
        <v>0</v>
      </c>
      <c r="M168" s="111">
        <f t="shared" si="33"/>
        <v>0</v>
      </c>
      <c r="N168" s="111">
        <f t="shared" si="34"/>
        <v>0</v>
      </c>
      <c r="O168" s="111">
        <f t="shared" si="35"/>
        <v>0</v>
      </c>
      <c r="P168" s="111">
        <f t="shared" si="36"/>
        <v>0</v>
      </c>
      <c r="Q168" s="111">
        <f t="shared" si="37"/>
        <v>0</v>
      </c>
      <c r="R168" s="111">
        <f t="shared" si="38"/>
        <v>0</v>
      </c>
      <c r="S168" s="111">
        <f t="shared" si="28"/>
        <v>0</v>
      </c>
      <c r="T168" s="111">
        <f t="shared" si="39"/>
        <v>0</v>
      </c>
      <c r="U168" s="111">
        <f t="shared" si="40"/>
        <v>5</v>
      </c>
      <c r="V168" s="115"/>
      <c r="W168" s="125"/>
    </row>
    <row r="169" spans="1:23" s="12" customFormat="1" ht="75" customHeight="1" x14ac:dyDescent="0.2">
      <c r="A169" s="106"/>
      <c r="B169" s="107"/>
      <c r="C169" s="107" t="s">
        <v>106</v>
      </c>
      <c r="D169" s="108" t="s">
        <v>156</v>
      </c>
      <c r="E169" s="109"/>
      <c r="F169" s="110" t="s">
        <v>104</v>
      </c>
      <c r="G169" s="110" t="s">
        <v>104</v>
      </c>
      <c r="H169" s="110" t="s">
        <v>104</v>
      </c>
      <c r="I169" s="111">
        <f t="shared" si="29"/>
        <v>0</v>
      </c>
      <c r="J169" s="111">
        <f t="shared" si="30"/>
        <v>0</v>
      </c>
      <c r="K169" s="111">
        <f t="shared" si="31"/>
        <v>0</v>
      </c>
      <c r="L169" s="111">
        <f t="shared" si="32"/>
        <v>0</v>
      </c>
      <c r="M169" s="111">
        <f t="shared" si="33"/>
        <v>0</v>
      </c>
      <c r="N169" s="111">
        <f t="shared" si="34"/>
        <v>0</v>
      </c>
      <c r="O169" s="111">
        <f t="shared" si="35"/>
        <v>0</v>
      </c>
      <c r="P169" s="111">
        <f t="shared" si="36"/>
        <v>0</v>
      </c>
      <c r="Q169" s="111">
        <f t="shared" si="37"/>
        <v>0</v>
      </c>
      <c r="R169" s="111">
        <f t="shared" si="38"/>
        <v>0</v>
      </c>
      <c r="S169" s="111">
        <f t="shared" si="28"/>
        <v>0</v>
      </c>
      <c r="T169" s="111">
        <f t="shared" si="39"/>
        <v>0</v>
      </c>
      <c r="U169" s="111">
        <f t="shared" si="40"/>
        <v>5</v>
      </c>
      <c r="V169" s="115"/>
      <c r="W169" s="125"/>
    </row>
    <row r="170" spans="1:23" s="12" customFormat="1" ht="75" customHeight="1" x14ac:dyDescent="0.2">
      <c r="A170" s="106"/>
      <c r="B170" s="107"/>
      <c r="C170" s="107" t="s">
        <v>106</v>
      </c>
      <c r="D170" s="108" t="s">
        <v>156</v>
      </c>
      <c r="E170" s="109"/>
      <c r="F170" s="110" t="s">
        <v>104</v>
      </c>
      <c r="G170" s="110" t="s">
        <v>104</v>
      </c>
      <c r="H170" s="110" t="s">
        <v>104</v>
      </c>
      <c r="I170" s="111">
        <f t="shared" si="29"/>
        <v>0</v>
      </c>
      <c r="J170" s="111">
        <f t="shared" si="30"/>
        <v>0</v>
      </c>
      <c r="K170" s="111">
        <f t="shared" si="31"/>
        <v>0</v>
      </c>
      <c r="L170" s="111">
        <f t="shared" si="32"/>
        <v>0</v>
      </c>
      <c r="M170" s="111">
        <f t="shared" si="33"/>
        <v>0</v>
      </c>
      <c r="N170" s="111">
        <f t="shared" si="34"/>
        <v>0</v>
      </c>
      <c r="O170" s="111">
        <f t="shared" si="35"/>
        <v>0</v>
      </c>
      <c r="P170" s="111">
        <f t="shared" si="36"/>
        <v>0</v>
      </c>
      <c r="Q170" s="111">
        <f t="shared" si="37"/>
        <v>0</v>
      </c>
      <c r="R170" s="111">
        <f t="shared" si="38"/>
        <v>0</v>
      </c>
      <c r="S170" s="111">
        <f t="shared" si="28"/>
        <v>0</v>
      </c>
      <c r="T170" s="111">
        <f t="shared" si="39"/>
        <v>0</v>
      </c>
      <c r="U170" s="111">
        <f t="shared" si="40"/>
        <v>5</v>
      </c>
      <c r="V170" s="115"/>
      <c r="W170" s="125"/>
    </row>
    <row r="171" spans="1:23" s="12" customFormat="1" ht="75" customHeight="1" x14ac:dyDescent="0.2">
      <c r="A171" s="106"/>
      <c r="B171" s="107"/>
      <c r="C171" s="107" t="s">
        <v>106</v>
      </c>
      <c r="D171" s="108" t="s">
        <v>156</v>
      </c>
      <c r="E171" s="109"/>
      <c r="F171" s="110" t="s">
        <v>104</v>
      </c>
      <c r="G171" s="110" t="s">
        <v>104</v>
      </c>
      <c r="H171" s="110" t="s">
        <v>104</v>
      </c>
      <c r="I171" s="111">
        <f t="shared" si="29"/>
        <v>0</v>
      </c>
      <c r="J171" s="111">
        <f t="shared" si="30"/>
        <v>0</v>
      </c>
      <c r="K171" s="111">
        <f t="shared" si="31"/>
        <v>0</v>
      </c>
      <c r="L171" s="111">
        <f t="shared" si="32"/>
        <v>0</v>
      </c>
      <c r="M171" s="111">
        <f t="shared" si="33"/>
        <v>0</v>
      </c>
      <c r="N171" s="111">
        <f t="shared" si="34"/>
        <v>0</v>
      </c>
      <c r="O171" s="111">
        <f t="shared" si="35"/>
        <v>0</v>
      </c>
      <c r="P171" s="111">
        <f t="shared" si="36"/>
        <v>0</v>
      </c>
      <c r="Q171" s="111">
        <f t="shared" si="37"/>
        <v>0</v>
      </c>
      <c r="R171" s="111">
        <f t="shared" si="38"/>
        <v>0</v>
      </c>
      <c r="S171" s="111">
        <f t="shared" si="28"/>
        <v>0</v>
      </c>
      <c r="T171" s="111">
        <f t="shared" si="39"/>
        <v>0</v>
      </c>
      <c r="U171" s="111">
        <f t="shared" si="40"/>
        <v>5</v>
      </c>
      <c r="V171" s="115"/>
      <c r="W171" s="125"/>
    </row>
    <row r="172" spans="1:23" s="12" customFormat="1" ht="75" customHeight="1" x14ac:dyDescent="0.2">
      <c r="A172" s="106"/>
      <c r="B172" s="107"/>
      <c r="C172" s="107" t="s">
        <v>106</v>
      </c>
      <c r="D172" s="108" t="s">
        <v>156</v>
      </c>
      <c r="E172" s="109"/>
      <c r="F172" s="110" t="s">
        <v>104</v>
      </c>
      <c r="G172" s="110" t="s">
        <v>104</v>
      </c>
      <c r="H172" s="110" t="s">
        <v>104</v>
      </c>
      <c r="I172" s="111">
        <f t="shared" si="29"/>
        <v>0</v>
      </c>
      <c r="J172" s="111">
        <f t="shared" si="30"/>
        <v>0</v>
      </c>
      <c r="K172" s="111">
        <f t="shared" si="31"/>
        <v>0</v>
      </c>
      <c r="L172" s="111">
        <f t="shared" si="32"/>
        <v>0</v>
      </c>
      <c r="M172" s="111">
        <f t="shared" si="33"/>
        <v>0</v>
      </c>
      <c r="N172" s="111">
        <f t="shared" si="34"/>
        <v>0</v>
      </c>
      <c r="O172" s="111">
        <f t="shared" si="35"/>
        <v>0</v>
      </c>
      <c r="P172" s="111">
        <f t="shared" si="36"/>
        <v>0</v>
      </c>
      <c r="Q172" s="111">
        <f t="shared" si="37"/>
        <v>0</v>
      </c>
      <c r="R172" s="111">
        <f t="shared" si="38"/>
        <v>0</v>
      </c>
      <c r="S172" s="111">
        <f t="shared" si="28"/>
        <v>0</v>
      </c>
      <c r="T172" s="111">
        <f t="shared" si="39"/>
        <v>0</v>
      </c>
      <c r="U172" s="111">
        <f t="shared" si="40"/>
        <v>5</v>
      </c>
      <c r="V172" s="115"/>
      <c r="W172" s="125"/>
    </row>
    <row r="173" spans="1:23" s="12" customFormat="1" ht="75" customHeight="1" x14ac:dyDescent="0.2">
      <c r="A173" s="106"/>
      <c r="B173" s="107"/>
      <c r="C173" s="107" t="s">
        <v>106</v>
      </c>
      <c r="D173" s="108" t="s">
        <v>156</v>
      </c>
      <c r="E173" s="109"/>
      <c r="F173" s="110" t="s">
        <v>104</v>
      </c>
      <c r="G173" s="110" t="s">
        <v>104</v>
      </c>
      <c r="H173" s="110" t="s">
        <v>104</v>
      </c>
      <c r="I173" s="111">
        <f t="shared" si="29"/>
        <v>0</v>
      </c>
      <c r="J173" s="111">
        <f t="shared" si="30"/>
        <v>0</v>
      </c>
      <c r="K173" s="111">
        <f t="shared" si="31"/>
        <v>0</v>
      </c>
      <c r="L173" s="111">
        <f t="shared" si="32"/>
        <v>0</v>
      </c>
      <c r="M173" s="111">
        <f t="shared" si="33"/>
        <v>0</v>
      </c>
      <c r="N173" s="111">
        <f t="shared" si="34"/>
        <v>0</v>
      </c>
      <c r="O173" s="111">
        <f t="shared" si="35"/>
        <v>0</v>
      </c>
      <c r="P173" s="111">
        <f t="shared" si="36"/>
        <v>0</v>
      </c>
      <c r="Q173" s="111">
        <f t="shared" si="37"/>
        <v>0</v>
      </c>
      <c r="R173" s="111">
        <f t="shared" si="38"/>
        <v>0</v>
      </c>
      <c r="S173" s="111">
        <f t="shared" si="28"/>
        <v>0</v>
      </c>
      <c r="T173" s="111">
        <f t="shared" si="39"/>
        <v>0</v>
      </c>
      <c r="U173" s="111">
        <f t="shared" si="40"/>
        <v>5</v>
      </c>
      <c r="V173" s="115"/>
      <c r="W173" s="125"/>
    </row>
    <row r="174" spans="1:23" s="12" customFormat="1" ht="75" customHeight="1" x14ac:dyDescent="0.2">
      <c r="A174" s="106"/>
      <c r="B174" s="107"/>
      <c r="C174" s="107" t="s">
        <v>106</v>
      </c>
      <c r="D174" s="108" t="s">
        <v>156</v>
      </c>
      <c r="E174" s="109"/>
      <c r="F174" s="110" t="s">
        <v>104</v>
      </c>
      <c r="G174" s="110" t="s">
        <v>104</v>
      </c>
      <c r="H174" s="110" t="s">
        <v>104</v>
      </c>
      <c r="I174" s="111">
        <f t="shared" si="29"/>
        <v>0</v>
      </c>
      <c r="J174" s="111">
        <f t="shared" si="30"/>
        <v>0</v>
      </c>
      <c r="K174" s="111">
        <f t="shared" si="31"/>
        <v>0</v>
      </c>
      <c r="L174" s="111">
        <f t="shared" si="32"/>
        <v>0</v>
      </c>
      <c r="M174" s="111">
        <f t="shared" si="33"/>
        <v>0</v>
      </c>
      <c r="N174" s="111">
        <f t="shared" si="34"/>
        <v>0</v>
      </c>
      <c r="O174" s="111">
        <f t="shared" si="35"/>
        <v>0</v>
      </c>
      <c r="P174" s="111">
        <f t="shared" si="36"/>
        <v>0</v>
      </c>
      <c r="Q174" s="111">
        <f t="shared" si="37"/>
        <v>0</v>
      </c>
      <c r="R174" s="111">
        <f t="shared" si="38"/>
        <v>0</v>
      </c>
      <c r="S174" s="111">
        <f t="shared" si="28"/>
        <v>0</v>
      </c>
      <c r="T174" s="111">
        <f t="shared" si="39"/>
        <v>0</v>
      </c>
      <c r="U174" s="111">
        <f t="shared" si="40"/>
        <v>5</v>
      </c>
      <c r="V174" s="115"/>
      <c r="W174" s="125"/>
    </row>
    <row r="175" spans="1:23" s="12" customFormat="1" ht="75" customHeight="1" x14ac:dyDescent="0.2">
      <c r="A175" s="106"/>
      <c r="B175" s="107"/>
      <c r="C175" s="107" t="s">
        <v>106</v>
      </c>
      <c r="D175" s="108" t="s">
        <v>156</v>
      </c>
      <c r="E175" s="109"/>
      <c r="F175" s="110" t="s">
        <v>104</v>
      </c>
      <c r="G175" s="110" t="s">
        <v>104</v>
      </c>
      <c r="H175" s="110" t="s">
        <v>104</v>
      </c>
      <c r="I175" s="111">
        <f t="shared" si="29"/>
        <v>0</v>
      </c>
      <c r="J175" s="111">
        <f t="shared" si="30"/>
        <v>0</v>
      </c>
      <c r="K175" s="111">
        <f t="shared" si="31"/>
        <v>0</v>
      </c>
      <c r="L175" s="111">
        <f t="shared" si="32"/>
        <v>0</v>
      </c>
      <c r="M175" s="111">
        <f t="shared" si="33"/>
        <v>0</v>
      </c>
      <c r="N175" s="111">
        <f t="shared" si="34"/>
        <v>0</v>
      </c>
      <c r="O175" s="111">
        <f t="shared" si="35"/>
        <v>0</v>
      </c>
      <c r="P175" s="111">
        <f t="shared" si="36"/>
        <v>0</v>
      </c>
      <c r="Q175" s="111">
        <f t="shared" si="37"/>
        <v>0</v>
      </c>
      <c r="R175" s="111">
        <f t="shared" si="38"/>
        <v>0</v>
      </c>
      <c r="S175" s="111">
        <f t="shared" si="28"/>
        <v>0</v>
      </c>
      <c r="T175" s="111">
        <f t="shared" si="39"/>
        <v>0</v>
      </c>
      <c r="U175" s="111">
        <f t="shared" si="40"/>
        <v>5</v>
      </c>
      <c r="V175" s="115"/>
      <c r="W175" s="125"/>
    </row>
    <row r="176" spans="1:23" s="12" customFormat="1" ht="75" customHeight="1" x14ac:dyDescent="0.2">
      <c r="A176" s="106"/>
      <c r="B176" s="107"/>
      <c r="C176" s="107" t="s">
        <v>106</v>
      </c>
      <c r="D176" s="108" t="s">
        <v>156</v>
      </c>
      <c r="E176" s="109"/>
      <c r="F176" s="110" t="s">
        <v>104</v>
      </c>
      <c r="G176" s="110" t="s">
        <v>104</v>
      </c>
      <c r="H176" s="110" t="s">
        <v>104</v>
      </c>
      <c r="I176" s="111">
        <f t="shared" si="29"/>
        <v>0</v>
      </c>
      <c r="J176" s="111">
        <f t="shared" si="30"/>
        <v>0</v>
      </c>
      <c r="K176" s="111">
        <f t="shared" si="31"/>
        <v>0</v>
      </c>
      <c r="L176" s="111">
        <f t="shared" si="32"/>
        <v>0</v>
      </c>
      <c r="M176" s="111">
        <f t="shared" si="33"/>
        <v>0</v>
      </c>
      <c r="N176" s="111">
        <f t="shared" si="34"/>
        <v>0</v>
      </c>
      <c r="O176" s="111">
        <f t="shared" si="35"/>
        <v>0</v>
      </c>
      <c r="P176" s="111">
        <f t="shared" si="36"/>
        <v>0</v>
      </c>
      <c r="Q176" s="111">
        <f t="shared" si="37"/>
        <v>0</v>
      </c>
      <c r="R176" s="111">
        <f t="shared" si="38"/>
        <v>0</v>
      </c>
      <c r="S176" s="111">
        <f t="shared" si="28"/>
        <v>0</v>
      </c>
      <c r="T176" s="111">
        <f t="shared" si="39"/>
        <v>0</v>
      </c>
      <c r="U176" s="111">
        <f t="shared" si="40"/>
        <v>5</v>
      </c>
      <c r="V176" s="115"/>
      <c r="W176" s="125"/>
    </row>
    <row r="177" spans="1:23" s="12" customFormat="1" ht="75" customHeight="1" x14ac:dyDescent="0.2">
      <c r="A177" s="106"/>
      <c r="B177" s="107"/>
      <c r="C177" s="107" t="s">
        <v>106</v>
      </c>
      <c r="D177" s="108" t="s">
        <v>156</v>
      </c>
      <c r="E177" s="109"/>
      <c r="F177" s="110" t="s">
        <v>104</v>
      </c>
      <c r="G177" s="110" t="s">
        <v>104</v>
      </c>
      <c r="H177" s="110" t="s">
        <v>104</v>
      </c>
      <c r="I177" s="111">
        <f t="shared" si="29"/>
        <v>0</v>
      </c>
      <c r="J177" s="111">
        <f t="shared" si="30"/>
        <v>0</v>
      </c>
      <c r="K177" s="111">
        <f t="shared" si="31"/>
        <v>0</v>
      </c>
      <c r="L177" s="111">
        <f t="shared" si="32"/>
        <v>0</v>
      </c>
      <c r="M177" s="111">
        <f t="shared" si="33"/>
        <v>0</v>
      </c>
      <c r="N177" s="111">
        <f t="shared" si="34"/>
        <v>0</v>
      </c>
      <c r="O177" s="111">
        <f t="shared" si="35"/>
        <v>0</v>
      </c>
      <c r="P177" s="111">
        <f t="shared" si="36"/>
        <v>0</v>
      </c>
      <c r="Q177" s="111">
        <f t="shared" si="37"/>
        <v>0</v>
      </c>
      <c r="R177" s="111">
        <f t="shared" si="38"/>
        <v>0</v>
      </c>
      <c r="S177" s="111">
        <f t="shared" si="28"/>
        <v>0</v>
      </c>
      <c r="T177" s="111">
        <f t="shared" si="39"/>
        <v>0</v>
      </c>
      <c r="U177" s="111">
        <f t="shared" si="40"/>
        <v>5</v>
      </c>
      <c r="V177" s="115"/>
      <c r="W177" s="125"/>
    </row>
    <row r="178" spans="1:23" s="12" customFormat="1" ht="75" customHeight="1" x14ac:dyDescent="0.2">
      <c r="A178" s="106"/>
      <c r="B178" s="107"/>
      <c r="C178" s="107" t="s">
        <v>106</v>
      </c>
      <c r="D178" s="108" t="s">
        <v>156</v>
      </c>
      <c r="E178" s="109"/>
      <c r="F178" s="110" t="s">
        <v>104</v>
      </c>
      <c r="G178" s="110" t="s">
        <v>104</v>
      </c>
      <c r="H178" s="110" t="s">
        <v>104</v>
      </c>
      <c r="I178" s="111">
        <f t="shared" si="29"/>
        <v>0</v>
      </c>
      <c r="J178" s="111">
        <f t="shared" si="30"/>
        <v>0</v>
      </c>
      <c r="K178" s="111">
        <f t="shared" si="31"/>
        <v>0</v>
      </c>
      <c r="L178" s="111">
        <f t="shared" si="32"/>
        <v>0</v>
      </c>
      <c r="M178" s="111">
        <f t="shared" si="33"/>
        <v>0</v>
      </c>
      <c r="N178" s="111">
        <f t="shared" si="34"/>
        <v>0</v>
      </c>
      <c r="O178" s="111">
        <f t="shared" si="35"/>
        <v>0</v>
      </c>
      <c r="P178" s="111">
        <f t="shared" si="36"/>
        <v>0</v>
      </c>
      <c r="Q178" s="111">
        <f t="shared" si="37"/>
        <v>0</v>
      </c>
      <c r="R178" s="111">
        <f t="shared" si="38"/>
        <v>0</v>
      </c>
      <c r="S178" s="111">
        <f t="shared" si="28"/>
        <v>0</v>
      </c>
      <c r="T178" s="111">
        <f t="shared" si="39"/>
        <v>0</v>
      </c>
      <c r="U178" s="111">
        <f t="shared" si="40"/>
        <v>5</v>
      </c>
      <c r="V178" s="115"/>
      <c r="W178" s="125"/>
    </row>
    <row r="179" spans="1:23" s="12" customFormat="1" ht="75" customHeight="1" x14ac:dyDescent="0.2">
      <c r="A179" s="106"/>
      <c r="B179" s="107"/>
      <c r="C179" s="107" t="s">
        <v>106</v>
      </c>
      <c r="D179" s="108" t="s">
        <v>156</v>
      </c>
      <c r="E179" s="109"/>
      <c r="F179" s="110" t="s">
        <v>104</v>
      </c>
      <c r="G179" s="110" t="s">
        <v>104</v>
      </c>
      <c r="H179" s="110" t="s">
        <v>104</v>
      </c>
      <c r="I179" s="111">
        <f t="shared" si="29"/>
        <v>0</v>
      </c>
      <c r="J179" s="111">
        <f t="shared" si="30"/>
        <v>0</v>
      </c>
      <c r="K179" s="111">
        <f t="shared" si="31"/>
        <v>0</v>
      </c>
      <c r="L179" s="111">
        <f t="shared" si="32"/>
        <v>0</v>
      </c>
      <c r="M179" s="111">
        <f t="shared" si="33"/>
        <v>0</v>
      </c>
      <c r="N179" s="111">
        <f t="shared" si="34"/>
        <v>0</v>
      </c>
      <c r="O179" s="111">
        <f t="shared" si="35"/>
        <v>0</v>
      </c>
      <c r="P179" s="111">
        <f t="shared" si="36"/>
        <v>0</v>
      </c>
      <c r="Q179" s="111">
        <f t="shared" si="37"/>
        <v>0</v>
      </c>
      <c r="R179" s="111">
        <f t="shared" si="38"/>
        <v>0</v>
      </c>
      <c r="S179" s="111">
        <f t="shared" si="28"/>
        <v>0</v>
      </c>
      <c r="T179" s="111">
        <f t="shared" si="39"/>
        <v>0</v>
      </c>
      <c r="U179" s="111">
        <f t="shared" si="40"/>
        <v>5</v>
      </c>
      <c r="V179" s="115"/>
      <c r="W179" s="125"/>
    </row>
    <row r="180" spans="1:23" s="12" customFormat="1" ht="75" customHeight="1" x14ac:dyDescent="0.2">
      <c r="A180" s="106"/>
      <c r="B180" s="107"/>
      <c r="C180" s="107" t="s">
        <v>106</v>
      </c>
      <c r="D180" s="108" t="s">
        <v>156</v>
      </c>
      <c r="E180" s="109"/>
      <c r="F180" s="110" t="s">
        <v>104</v>
      </c>
      <c r="G180" s="110" t="s">
        <v>104</v>
      </c>
      <c r="H180" s="110" t="s">
        <v>104</v>
      </c>
      <c r="I180" s="111">
        <f t="shared" si="29"/>
        <v>0</v>
      </c>
      <c r="J180" s="111">
        <f t="shared" si="30"/>
        <v>0</v>
      </c>
      <c r="K180" s="111">
        <f t="shared" si="31"/>
        <v>0</v>
      </c>
      <c r="L180" s="111">
        <f t="shared" si="32"/>
        <v>0</v>
      </c>
      <c r="M180" s="111">
        <f t="shared" si="33"/>
        <v>0</v>
      </c>
      <c r="N180" s="111">
        <f t="shared" si="34"/>
        <v>0</v>
      </c>
      <c r="O180" s="111">
        <f t="shared" si="35"/>
        <v>0</v>
      </c>
      <c r="P180" s="111">
        <f t="shared" si="36"/>
        <v>0</v>
      </c>
      <c r="Q180" s="111">
        <f t="shared" si="37"/>
        <v>0</v>
      </c>
      <c r="R180" s="111">
        <f t="shared" si="38"/>
        <v>0</v>
      </c>
      <c r="S180" s="111">
        <f t="shared" si="28"/>
        <v>0</v>
      </c>
      <c r="T180" s="111">
        <f t="shared" si="39"/>
        <v>0</v>
      </c>
      <c r="U180" s="111">
        <f t="shared" si="40"/>
        <v>5</v>
      </c>
      <c r="V180" s="115"/>
      <c r="W180" s="125"/>
    </row>
    <row r="181" spans="1:23" s="12" customFormat="1" ht="75" customHeight="1" x14ac:dyDescent="0.2">
      <c r="A181" s="106"/>
      <c r="B181" s="107"/>
      <c r="C181" s="107" t="s">
        <v>106</v>
      </c>
      <c r="D181" s="108" t="s">
        <v>156</v>
      </c>
      <c r="E181" s="109"/>
      <c r="F181" s="110" t="s">
        <v>104</v>
      </c>
      <c r="G181" s="110" t="s">
        <v>104</v>
      </c>
      <c r="H181" s="110" t="s">
        <v>104</v>
      </c>
      <c r="I181" s="111">
        <f t="shared" si="29"/>
        <v>0</v>
      </c>
      <c r="J181" s="111">
        <f t="shared" si="30"/>
        <v>0</v>
      </c>
      <c r="K181" s="111">
        <f t="shared" si="31"/>
        <v>0</v>
      </c>
      <c r="L181" s="111">
        <f t="shared" si="32"/>
        <v>0</v>
      </c>
      <c r="M181" s="111">
        <f t="shared" si="33"/>
        <v>0</v>
      </c>
      <c r="N181" s="111">
        <f t="shared" si="34"/>
        <v>0</v>
      </c>
      <c r="O181" s="111">
        <f t="shared" si="35"/>
        <v>0</v>
      </c>
      <c r="P181" s="111">
        <f t="shared" si="36"/>
        <v>0</v>
      </c>
      <c r="Q181" s="111">
        <f t="shared" si="37"/>
        <v>0</v>
      </c>
      <c r="R181" s="111">
        <f t="shared" si="38"/>
        <v>0</v>
      </c>
      <c r="S181" s="111">
        <f t="shared" si="28"/>
        <v>0</v>
      </c>
      <c r="T181" s="111">
        <f t="shared" si="39"/>
        <v>0</v>
      </c>
      <c r="U181" s="111">
        <f t="shared" si="40"/>
        <v>5</v>
      </c>
      <c r="V181" s="115"/>
      <c r="W181" s="125"/>
    </row>
    <row r="182" spans="1:23" s="12" customFormat="1" ht="75" customHeight="1" x14ac:dyDescent="0.2">
      <c r="A182" s="106"/>
      <c r="B182" s="107"/>
      <c r="C182" s="107" t="s">
        <v>106</v>
      </c>
      <c r="D182" s="108" t="s">
        <v>156</v>
      </c>
      <c r="E182" s="109"/>
      <c r="F182" s="110" t="s">
        <v>104</v>
      </c>
      <c r="G182" s="110" t="s">
        <v>104</v>
      </c>
      <c r="H182" s="110" t="s">
        <v>104</v>
      </c>
      <c r="I182" s="111">
        <f t="shared" si="29"/>
        <v>0</v>
      </c>
      <c r="J182" s="111">
        <f t="shared" si="30"/>
        <v>0</v>
      </c>
      <c r="K182" s="111">
        <f t="shared" si="31"/>
        <v>0</v>
      </c>
      <c r="L182" s="111">
        <f t="shared" si="32"/>
        <v>0</v>
      </c>
      <c r="M182" s="111">
        <f t="shared" si="33"/>
        <v>0</v>
      </c>
      <c r="N182" s="111">
        <f t="shared" si="34"/>
        <v>0</v>
      </c>
      <c r="O182" s="111">
        <f t="shared" si="35"/>
        <v>0</v>
      </c>
      <c r="P182" s="111">
        <f t="shared" si="36"/>
        <v>0</v>
      </c>
      <c r="Q182" s="111">
        <f t="shared" si="37"/>
        <v>0</v>
      </c>
      <c r="R182" s="111">
        <f t="shared" si="38"/>
        <v>0</v>
      </c>
      <c r="S182" s="111">
        <f t="shared" si="28"/>
        <v>0</v>
      </c>
      <c r="T182" s="111">
        <f t="shared" si="39"/>
        <v>0</v>
      </c>
      <c r="U182" s="111">
        <f t="shared" si="40"/>
        <v>5</v>
      </c>
      <c r="V182" s="115"/>
      <c r="W182" s="125"/>
    </row>
    <row r="183" spans="1:23" s="12" customFormat="1" ht="75" customHeight="1" x14ac:dyDescent="0.2">
      <c r="A183" s="106"/>
      <c r="B183" s="107"/>
      <c r="C183" s="107" t="s">
        <v>106</v>
      </c>
      <c r="D183" s="108" t="s">
        <v>156</v>
      </c>
      <c r="E183" s="109"/>
      <c r="F183" s="110" t="s">
        <v>104</v>
      </c>
      <c r="G183" s="110" t="s">
        <v>104</v>
      </c>
      <c r="H183" s="110" t="s">
        <v>104</v>
      </c>
      <c r="I183" s="111">
        <f t="shared" si="29"/>
        <v>0</v>
      </c>
      <c r="J183" s="111">
        <f t="shared" si="30"/>
        <v>0</v>
      </c>
      <c r="K183" s="111">
        <f t="shared" si="31"/>
        <v>0</v>
      </c>
      <c r="L183" s="111">
        <f t="shared" si="32"/>
        <v>0</v>
      </c>
      <c r="M183" s="111">
        <f t="shared" si="33"/>
        <v>0</v>
      </c>
      <c r="N183" s="111">
        <f t="shared" si="34"/>
        <v>0</v>
      </c>
      <c r="O183" s="111">
        <f t="shared" si="35"/>
        <v>0</v>
      </c>
      <c r="P183" s="111">
        <f t="shared" si="36"/>
        <v>0</v>
      </c>
      <c r="Q183" s="111">
        <f t="shared" si="37"/>
        <v>0</v>
      </c>
      <c r="R183" s="111">
        <f t="shared" si="38"/>
        <v>0</v>
      </c>
      <c r="S183" s="111">
        <f t="shared" si="28"/>
        <v>0</v>
      </c>
      <c r="T183" s="111">
        <f t="shared" si="39"/>
        <v>0</v>
      </c>
      <c r="U183" s="111">
        <f t="shared" si="40"/>
        <v>5</v>
      </c>
      <c r="V183" s="115"/>
      <c r="W183" s="125"/>
    </row>
    <row r="184" spans="1:23" s="12" customFormat="1" ht="75" customHeight="1" x14ac:dyDescent="0.2">
      <c r="A184" s="106"/>
      <c r="B184" s="107"/>
      <c r="C184" s="107" t="s">
        <v>106</v>
      </c>
      <c r="D184" s="108" t="s">
        <v>156</v>
      </c>
      <c r="E184" s="109"/>
      <c r="F184" s="110" t="s">
        <v>104</v>
      </c>
      <c r="G184" s="110" t="s">
        <v>104</v>
      </c>
      <c r="H184" s="110" t="s">
        <v>104</v>
      </c>
      <c r="I184" s="111">
        <f t="shared" si="29"/>
        <v>0</v>
      </c>
      <c r="J184" s="111">
        <f t="shared" si="30"/>
        <v>0</v>
      </c>
      <c r="K184" s="111">
        <f t="shared" si="31"/>
        <v>0</v>
      </c>
      <c r="L184" s="111">
        <f t="shared" si="32"/>
        <v>0</v>
      </c>
      <c r="M184" s="111">
        <f t="shared" si="33"/>
        <v>0</v>
      </c>
      <c r="N184" s="111">
        <f t="shared" si="34"/>
        <v>0</v>
      </c>
      <c r="O184" s="111">
        <f t="shared" si="35"/>
        <v>0</v>
      </c>
      <c r="P184" s="111">
        <f t="shared" si="36"/>
        <v>0</v>
      </c>
      <c r="Q184" s="111">
        <f t="shared" si="37"/>
        <v>0</v>
      </c>
      <c r="R184" s="111">
        <f t="shared" si="38"/>
        <v>0</v>
      </c>
      <c r="S184" s="111">
        <f t="shared" si="28"/>
        <v>0</v>
      </c>
      <c r="T184" s="111">
        <f t="shared" si="39"/>
        <v>0</v>
      </c>
      <c r="U184" s="111">
        <f t="shared" si="40"/>
        <v>5</v>
      </c>
      <c r="V184" s="115"/>
      <c r="W184" s="125"/>
    </row>
    <row r="185" spans="1:23" s="12" customFormat="1" ht="75" customHeight="1" x14ac:dyDescent="0.2">
      <c r="A185" s="106"/>
      <c r="B185" s="107"/>
      <c r="C185" s="107" t="s">
        <v>106</v>
      </c>
      <c r="D185" s="108" t="s">
        <v>156</v>
      </c>
      <c r="E185" s="109"/>
      <c r="F185" s="110" t="s">
        <v>104</v>
      </c>
      <c r="G185" s="110" t="s">
        <v>104</v>
      </c>
      <c r="H185" s="110" t="s">
        <v>104</v>
      </c>
      <c r="I185" s="111">
        <f t="shared" si="29"/>
        <v>0</v>
      </c>
      <c r="J185" s="111">
        <f t="shared" si="30"/>
        <v>0</v>
      </c>
      <c r="K185" s="111">
        <f t="shared" si="31"/>
        <v>0</v>
      </c>
      <c r="L185" s="111">
        <f t="shared" si="32"/>
        <v>0</v>
      </c>
      <c r="M185" s="111">
        <f t="shared" si="33"/>
        <v>0</v>
      </c>
      <c r="N185" s="111">
        <f t="shared" si="34"/>
        <v>0</v>
      </c>
      <c r="O185" s="111">
        <f t="shared" si="35"/>
        <v>0</v>
      </c>
      <c r="P185" s="111">
        <f t="shared" si="36"/>
        <v>0</v>
      </c>
      <c r="Q185" s="111">
        <f t="shared" si="37"/>
        <v>0</v>
      </c>
      <c r="R185" s="111">
        <f t="shared" si="38"/>
        <v>0</v>
      </c>
      <c r="S185" s="111">
        <f t="shared" si="28"/>
        <v>0</v>
      </c>
      <c r="T185" s="111">
        <f t="shared" si="39"/>
        <v>0</v>
      </c>
      <c r="U185" s="111">
        <f t="shared" si="40"/>
        <v>5</v>
      </c>
      <c r="V185" s="115"/>
      <c r="W185" s="125"/>
    </row>
    <row r="186" spans="1:23" s="12" customFormat="1" ht="75" customHeight="1" x14ac:dyDescent="0.2">
      <c r="A186" s="106"/>
      <c r="B186" s="107"/>
      <c r="C186" s="107" t="s">
        <v>106</v>
      </c>
      <c r="D186" s="108" t="s">
        <v>156</v>
      </c>
      <c r="E186" s="109"/>
      <c r="F186" s="110" t="s">
        <v>104</v>
      </c>
      <c r="G186" s="110" t="s">
        <v>104</v>
      </c>
      <c r="H186" s="110" t="s">
        <v>104</v>
      </c>
      <c r="I186" s="111">
        <f t="shared" si="29"/>
        <v>0</v>
      </c>
      <c r="J186" s="111">
        <f t="shared" si="30"/>
        <v>0</v>
      </c>
      <c r="K186" s="111">
        <f t="shared" si="31"/>
        <v>0</v>
      </c>
      <c r="L186" s="111">
        <f t="shared" si="32"/>
        <v>0</v>
      </c>
      <c r="M186" s="111">
        <f t="shared" si="33"/>
        <v>0</v>
      </c>
      <c r="N186" s="111">
        <f t="shared" si="34"/>
        <v>0</v>
      </c>
      <c r="O186" s="111">
        <f t="shared" si="35"/>
        <v>0</v>
      </c>
      <c r="P186" s="111">
        <f t="shared" si="36"/>
        <v>0</v>
      </c>
      <c r="Q186" s="111">
        <f t="shared" si="37"/>
        <v>0</v>
      </c>
      <c r="R186" s="111">
        <f t="shared" si="38"/>
        <v>0</v>
      </c>
      <c r="S186" s="111">
        <f t="shared" si="28"/>
        <v>0</v>
      </c>
      <c r="T186" s="111">
        <f t="shared" si="39"/>
        <v>0</v>
      </c>
      <c r="U186" s="111">
        <f t="shared" si="40"/>
        <v>5</v>
      </c>
      <c r="V186" s="115"/>
      <c r="W186" s="125"/>
    </row>
    <row r="187" spans="1:23" s="12" customFormat="1" ht="75" customHeight="1" x14ac:dyDescent="0.2">
      <c r="A187" s="106"/>
      <c r="B187" s="107"/>
      <c r="C187" s="107" t="s">
        <v>106</v>
      </c>
      <c r="D187" s="108" t="s">
        <v>156</v>
      </c>
      <c r="E187" s="109"/>
      <c r="F187" s="110" t="s">
        <v>104</v>
      </c>
      <c r="G187" s="110" t="s">
        <v>104</v>
      </c>
      <c r="H187" s="110" t="s">
        <v>104</v>
      </c>
      <c r="I187" s="111">
        <f t="shared" si="29"/>
        <v>0</v>
      </c>
      <c r="J187" s="111">
        <f t="shared" si="30"/>
        <v>0</v>
      </c>
      <c r="K187" s="111">
        <f t="shared" si="31"/>
        <v>0</v>
      </c>
      <c r="L187" s="111">
        <f t="shared" si="32"/>
        <v>0</v>
      </c>
      <c r="M187" s="111">
        <f t="shared" si="33"/>
        <v>0</v>
      </c>
      <c r="N187" s="111">
        <f t="shared" si="34"/>
        <v>0</v>
      </c>
      <c r="O187" s="111">
        <f t="shared" si="35"/>
        <v>0</v>
      </c>
      <c r="P187" s="111">
        <f t="shared" si="36"/>
        <v>0</v>
      </c>
      <c r="Q187" s="111">
        <f t="shared" si="37"/>
        <v>0</v>
      </c>
      <c r="R187" s="111">
        <f t="shared" si="38"/>
        <v>0</v>
      </c>
      <c r="S187" s="111">
        <f t="shared" si="28"/>
        <v>0</v>
      </c>
      <c r="T187" s="111">
        <f t="shared" si="39"/>
        <v>0</v>
      </c>
      <c r="U187" s="111">
        <f t="shared" si="40"/>
        <v>5</v>
      </c>
      <c r="V187" s="115"/>
      <c r="W187" s="125"/>
    </row>
    <row r="188" spans="1:23" s="12" customFormat="1" ht="75" customHeight="1" x14ac:dyDescent="0.2">
      <c r="A188" s="106"/>
      <c r="B188" s="107"/>
      <c r="C188" s="107" t="s">
        <v>106</v>
      </c>
      <c r="D188" s="108" t="s">
        <v>156</v>
      </c>
      <c r="E188" s="109"/>
      <c r="F188" s="110" t="s">
        <v>104</v>
      </c>
      <c r="G188" s="110" t="s">
        <v>104</v>
      </c>
      <c r="H188" s="110" t="s">
        <v>104</v>
      </c>
      <c r="I188" s="111">
        <f t="shared" si="29"/>
        <v>0</v>
      </c>
      <c r="J188" s="111">
        <f t="shared" si="30"/>
        <v>0</v>
      </c>
      <c r="K188" s="111">
        <f t="shared" si="31"/>
        <v>0</v>
      </c>
      <c r="L188" s="111">
        <f t="shared" si="32"/>
        <v>0</v>
      </c>
      <c r="M188" s="111">
        <f t="shared" si="33"/>
        <v>0</v>
      </c>
      <c r="N188" s="111">
        <f t="shared" si="34"/>
        <v>0</v>
      </c>
      <c r="O188" s="111">
        <f t="shared" si="35"/>
        <v>0</v>
      </c>
      <c r="P188" s="111">
        <f t="shared" si="36"/>
        <v>0</v>
      </c>
      <c r="Q188" s="111">
        <f t="shared" si="37"/>
        <v>0</v>
      </c>
      <c r="R188" s="111">
        <f t="shared" si="38"/>
        <v>0</v>
      </c>
      <c r="S188" s="111">
        <f t="shared" si="28"/>
        <v>0</v>
      </c>
      <c r="T188" s="111">
        <f t="shared" si="39"/>
        <v>0</v>
      </c>
      <c r="U188" s="111">
        <f t="shared" si="40"/>
        <v>5</v>
      </c>
      <c r="V188" s="115"/>
      <c r="W188" s="125"/>
    </row>
    <row r="189" spans="1:23" s="12" customFormat="1" ht="75" customHeight="1" x14ac:dyDescent="0.2">
      <c r="A189" s="106"/>
      <c r="B189" s="107"/>
      <c r="C189" s="107" t="s">
        <v>106</v>
      </c>
      <c r="D189" s="108" t="s">
        <v>156</v>
      </c>
      <c r="E189" s="109"/>
      <c r="F189" s="110" t="s">
        <v>104</v>
      </c>
      <c r="G189" s="110" t="s">
        <v>104</v>
      </c>
      <c r="H189" s="110" t="s">
        <v>104</v>
      </c>
      <c r="I189" s="111">
        <f t="shared" si="29"/>
        <v>0</v>
      </c>
      <c r="J189" s="111">
        <f t="shared" si="30"/>
        <v>0</v>
      </c>
      <c r="K189" s="111">
        <f t="shared" si="31"/>
        <v>0</v>
      </c>
      <c r="L189" s="111">
        <f t="shared" si="32"/>
        <v>0</v>
      </c>
      <c r="M189" s="111">
        <f t="shared" si="33"/>
        <v>0</v>
      </c>
      <c r="N189" s="111">
        <f t="shared" si="34"/>
        <v>0</v>
      </c>
      <c r="O189" s="111">
        <f t="shared" si="35"/>
        <v>0</v>
      </c>
      <c r="P189" s="111">
        <f t="shared" si="36"/>
        <v>0</v>
      </c>
      <c r="Q189" s="111">
        <f t="shared" si="37"/>
        <v>0</v>
      </c>
      <c r="R189" s="111">
        <f t="shared" si="38"/>
        <v>0</v>
      </c>
      <c r="S189" s="111">
        <f t="shared" si="28"/>
        <v>0</v>
      </c>
      <c r="T189" s="111">
        <f t="shared" si="39"/>
        <v>0</v>
      </c>
      <c r="U189" s="111">
        <f t="shared" si="40"/>
        <v>5</v>
      </c>
      <c r="V189" s="115"/>
      <c r="W189" s="125"/>
    </row>
    <row r="190" spans="1:23" s="12" customFormat="1" ht="75" customHeight="1" x14ac:dyDescent="0.2">
      <c r="A190" s="106"/>
      <c r="B190" s="107"/>
      <c r="C190" s="107" t="s">
        <v>106</v>
      </c>
      <c r="D190" s="108" t="s">
        <v>156</v>
      </c>
      <c r="E190" s="109"/>
      <c r="F190" s="110" t="s">
        <v>104</v>
      </c>
      <c r="G190" s="110" t="s">
        <v>104</v>
      </c>
      <c r="H190" s="110" t="s">
        <v>104</v>
      </c>
      <c r="I190" s="111">
        <f t="shared" si="29"/>
        <v>0</v>
      </c>
      <c r="J190" s="111">
        <f t="shared" si="30"/>
        <v>0</v>
      </c>
      <c r="K190" s="111">
        <f t="shared" si="31"/>
        <v>0</v>
      </c>
      <c r="L190" s="111">
        <f t="shared" si="32"/>
        <v>0</v>
      </c>
      <c r="M190" s="111">
        <f t="shared" si="33"/>
        <v>0</v>
      </c>
      <c r="N190" s="111">
        <f t="shared" si="34"/>
        <v>0</v>
      </c>
      <c r="O190" s="111">
        <f t="shared" si="35"/>
        <v>0</v>
      </c>
      <c r="P190" s="111">
        <f t="shared" si="36"/>
        <v>0</v>
      </c>
      <c r="Q190" s="111">
        <f t="shared" si="37"/>
        <v>0</v>
      </c>
      <c r="R190" s="111">
        <f t="shared" si="38"/>
        <v>0</v>
      </c>
      <c r="S190" s="111">
        <f t="shared" si="28"/>
        <v>0</v>
      </c>
      <c r="T190" s="111">
        <f t="shared" si="39"/>
        <v>0</v>
      </c>
      <c r="U190" s="111">
        <f t="shared" si="40"/>
        <v>5</v>
      </c>
      <c r="V190" s="115"/>
      <c r="W190" s="125"/>
    </row>
    <row r="191" spans="1:23" s="12" customFormat="1" ht="75" customHeight="1" x14ac:dyDescent="0.2">
      <c r="A191" s="106"/>
      <c r="B191" s="107"/>
      <c r="C191" s="107" t="s">
        <v>106</v>
      </c>
      <c r="D191" s="108" t="s">
        <v>156</v>
      </c>
      <c r="E191" s="109"/>
      <c r="F191" s="110" t="s">
        <v>104</v>
      </c>
      <c r="G191" s="110" t="s">
        <v>104</v>
      </c>
      <c r="H191" s="110" t="s">
        <v>104</v>
      </c>
      <c r="I191" s="111">
        <f t="shared" si="29"/>
        <v>0</v>
      </c>
      <c r="J191" s="111">
        <f t="shared" si="30"/>
        <v>0</v>
      </c>
      <c r="K191" s="111">
        <f t="shared" si="31"/>
        <v>0</v>
      </c>
      <c r="L191" s="111">
        <f t="shared" si="32"/>
        <v>0</v>
      </c>
      <c r="M191" s="111">
        <f t="shared" si="33"/>
        <v>0</v>
      </c>
      <c r="N191" s="111">
        <f t="shared" si="34"/>
        <v>0</v>
      </c>
      <c r="O191" s="111">
        <f t="shared" si="35"/>
        <v>0</v>
      </c>
      <c r="P191" s="111">
        <f t="shared" si="36"/>
        <v>0</v>
      </c>
      <c r="Q191" s="111">
        <f t="shared" si="37"/>
        <v>0</v>
      </c>
      <c r="R191" s="111">
        <f t="shared" si="38"/>
        <v>0</v>
      </c>
      <c r="S191" s="111">
        <f t="shared" ref="S191:S200" si="41">IF($G191="Production",1,IF($G191="Development",0.25,0))</f>
        <v>0</v>
      </c>
      <c r="T191" s="111">
        <f t="shared" si="39"/>
        <v>0</v>
      </c>
      <c r="U191" s="111">
        <f t="shared" si="40"/>
        <v>5</v>
      </c>
      <c r="V191" s="115"/>
      <c r="W191" s="125"/>
    </row>
    <row r="192" spans="1:23" s="12" customFormat="1" ht="75" customHeight="1" x14ac:dyDescent="0.2">
      <c r="A192" s="106"/>
      <c r="B192" s="107"/>
      <c r="C192" s="107" t="s">
        <v>106</v>
      </c>
      <c r="D192" s="108" t="s">
        <v>156</v>
      </c>
      <c r="E192" s="109"/>
      <c r="F192" s="110" t="s">
        <v>104</v>
      </c>
      <c r="G192" s="110" t="s">
        <v>104</v>
      </c>
      <c r="H192" s="110" t="s">
        <v>104</v>
      </c>
      <c r="I192" s="111">
        <f t="shared" si="29"/>
        <v>0</v>
      </c>
      <c r="J192" s="111">
        <f t="shared" si="30"/>
        <v>0</v>
      </c>
      <c r="K192" s="111">
        <f t="shared" si="31"/>
        <v>0</v>
      </c>
      <c r="L192" s="111">
        <f t="shared" si="32"/>
        <v>0</v>
      </c>
      <c r="M192" s="111">
        <f t="shared" si="33"/>
        <v>0</v>
      </c>
      <c r="N192" s="111">
        <f t="shared" si="34"/>
        <v>0</v>
      </c>
      <c r="O192" s="111">
        <f t="shared" si="35"/>
        <v>0</v>
      </c>
      <c r="P192" s="111">
        <f t="shared" si="36"/>
        <v>0</v>
      </c>
      <c r="Q192" s="111">
        <f t="shared" si="37"/>
        <v>0</v>
      </c>
      <c r="R192" s="111">
        <f t="shared" si="38"/>
        <v>0</v>
      </c>
      <c r="S192" s="111">
        <f t="shared" si="41"/>
        <v>0</v>
      </c>
      <c r="T192" s="111">
        <f t="shared" si="39"/>
        <v>0</v>
      </c>
      <c r="U192" s="111">
        <f t="shared" si="40"/>
        <v>5</v>
      </c>
      <c r="V192" s="115"/>
      <c r="W192" s="125"/>
    </row>
    <row r="193" spans="1:23" s="12" customFormat="1" ht="75" customHeight="1" x14ac:dyDescent="0.2">
      <c r="A193" s="106"/>
      <c r="B193" s="107"/>
      <c r="C193" s="107" t="s">
        <v>106</v>
      </c>
      <c r="D193" s="108" t="s">
        <v>156</v>
      </c>
      <c r="E193" s="109"/>
      <c r="F193" s="110" t="s">
        <v>104</v>
      </c>
      <c r="G193" s="110" t="s">
        <v>104</v>
      </c>
      <c r="H193" s="110" t="s">
        <v>104</v>
      </c>
      <c r="I193" s="111">
        <f t="shared" si="29"/>
        <v>0</v>
      </c>
      <c r="J193" s="111">
        <f t="shared" si="30"/>
        <v>0</v>
      </c>
      <c r="K193" s="111">
        <f t="shared" si="31"/>
        <v>0</v>
      </c>
      <c r="L193" s="111">
        <f t="shared" si="32"/>
        <v>0</v>
      </c>
      <c r="M193" s="111">
        <f t="shared" si="33"/>
        <v>0</v>
      </c>
      <c r="N193" s="111">
        <f t="shared" si="34"/>
        <v>0</v>
      </c>
      <c r="O193" s="111">
        <f t="shared" si="35"/>
        <v>0</v>
      </c>
      <c r="P193" s="111">
        <f t="shared" si="36"/>
        <v>0</v>
      </c>
      <c r="Q193" s="111">
        <f t="shared" si="37"/>
        <v>0</v>
      </c>
      <c r="R193" s="111">
        <f t="shared" si="38"/>
        <v>0</v>
      </c>
      <c r="S193" s="111">
        <f t="shared" si="41"/>
        <v>0</v>
      </c>
      <c r="T193" s="111">
        <f t="shared" si="39"/>
        <v>0</v>
      </c>
      <c r="U193" s="111">
        <f t="shared" si="40"/>
        <v>5</v>
      </c>
      <c r="V193" s="115"/>
      <c r="W193" s="125"/>
    </row>
    <row r="194" spans="1:23" s="12" customFormat="1" ht="75" customHeight="1" x14ac:dyDescent="0.2">
      <c r="A194" s="106"/>
      <c r="B194" s="107"/>
      <c r="C194" s="107" t="s">
        <v>106</v>
      </c>
      <c r="D194" s="108" t="s">
        <v>156</v>
      </c>
      <c r="E194" s="109"/>
      <c r="F194" s="110" t="s">
        <v>104</v>
      </c>
      <c r="G194" s="110" t="s">
        <v>104</v>
      </c>
      <c r="H194" s="110" t="s">
        <v>104</v>
      </c>
      <c r="I194" s="111">
        <f t="shared" si="29"/>
        <v>0</v>
      </c>
      <c r="J194" s="111">
        <f t="shared" si="30"/>
        <v>0</v>
      </c>
      <c r="K194" s="111">
        <f t="shared" si="31"/>
        <v>0</v>
      </c>
      <c r="L194" s="111">
        <f t="shared" si="32"/>
        <v>0</v>
      </c>
      <c r="M194" s="111">
        <f t="shared" si="33"/>
        <v>0</v>
      </c>
      <c r="N194" s="111">
        <f t="shared" si="34"/>
        <v>0</v>
      </c>
      <c r="O194" s="111">
        <f t="shared" si="35"/>
        <v>0</v>
      </c>
      <c r="P194" s="111">
        <f t="shared" si="36"/>
        <v>0</v>
      </c>
      <c r="Q194" s="111">
        <f t="shared" si="37"/>
        <v>0</v>
      </c>
      <c r="R194" s="111">
        <f t="shared" si="38"/>
        <v>0</v>
      </c>
      <c r="S194" s="111">
        <f t="shared" si="41"/>
        <v>0</v>
      </c>
      <c r="T194" s="111">
        <f t="shared" si="39"/>
        <v>0</v>
      </c>
      <c r="U194" s="111">
        <f t="shared" si="40"/>
        <v>5</v>
      </c>
      <c r="V194" s="115"/>
      <c r="W194" s="125"/>
    </row>
    <row r="195" spans="1:23" s="12" customFormat="1" ht="75" customHeight="1" x14ac:dyDescent="0.2">
      <c r="A195" s="106"/>
      <c r="B195" s="107"/>
      <c r="C195" s="107" t="s">
        <v>106</v>
      </c>
      <c r="D195" s="108" t="s">
        <v>156</v>
      </c>
      <c r="E195" s="109"/>
      <c r="F195" s="110" t="s">
        <v>104</v>
      </c>
      <c r="G195" s="110" t="s">
        <v>104</v>
      </c>
      <c r="H195" s="110" t="s">
        <v>104</v>
      </c>
      <c r="I195" s="111">
        <f t="shared" si="29"/>
        <v>0</v>
      </c>
      <c r="J195" s="111">
        <f t="shared" si="30"/>
        <v>0</v>
      </c>
      <c r="K195" s="111">
        <f t="shared" si="31"/>
        <v>0</v>
      </c>
      <c r="L195" s="111">
        <f t="shared" si="32"/>
        <v>0</v>
      </c>
      <c r="M195" s="111">
        <f t="shared" si="33"/>
        <v>0</v>
      </c>
      <c r="N195" s="111">
        <f t="shared" si="34"/>
        <v>0</v>
      </c>
      <c r="O195" s="111">
        <f t="shared" si="35"/>
        <v>0</v>
      </c>
      <c r="P195" s="111">
        <f t="shared" si="36"/>
        <v>0</v>
      </c>
      <c r="Q195" s="111">
        <f t="shared" si="37"/>
        <v>0</v>
      </c>
      <c r="R195" s="111">
        <f t="shared" si="38"/>
        <v>0</v>
      </c>
      <c r="S195" s="111">
        <f t="shared" si="41"/>
        <v>0</v>
      </c>
      <c r="T195" s="111">
        <f t="shared" si="39"/>
        <v>0</v>
      </c>
      <c r="U195" s="111">
        <f t="shared" si="40"/>
        <v>5</v>
      </c>
      <c r="V195" s="115"/>
      <c r="W195" s="125"/>
    </row>
    <row r="196" spans="1:23" s="12" customFormat="1" ht="75" customHeight="1" x14ac:dyDescent="0.2">
      <c r="A196" s="106"/>
      <c r="B196" s="107"/>
      <c r="C196" s="107" t="s">
        <v>106</v>
      </c>
      <c r="D196" s="108" t="s">
        <v>156</v>
      </c>
      <c r="E196" s="109"/>
      <c r="F196" s="110" t="s">
        <v>104</v>
      </c>
      <c r="G196" s="110" t="s">
        <v>104</v>
      </c>
      <c r="H196" s="110" t="s">
        <v>104</v>
      </c>
      <c r="I196" s="111">
        <f t="shared" si="29"/>
        <v>0</v>
      </c>
      <c r="J196" s="111">
        <f t="shared" si="30"/>
        <v>0</v>
      </c>
      <c r="K196" s="111">
        <f t="shared" si="31"/>
        <v>0</v>
      </c>
      <c r="L196" s="111">
        <f t="shared" si="32"/>
        <v>0</v>
      </c>
      <c r="M196" s="111">
        <f t="shared" si="33"/>
        <v>0</v>
      </c>
      <c r="N196" s="111">
        <f t="shared" si="34"/>
        <v>0</v>
      </c>
      <c r="O196" s="111">
        <f t="shared" si="35"/>
        <v>0</v>
      </c>
      <c r="P196" s="111">
        <f t="shared" si="36"/>
        <v>0</v>
      </c>
      <c r="Q196" s="111">
        <f t="shared" si="37"/>
        <v>0</v>
      </c>
      <c r="R196" s="111">
        <f t="shared" si="38"/>
        <v>0</v>
      </c>
      <c r="S196" s="111">
        <f t="shared" si="41"/>
        <v>0</v>
      </c>
      <c r="T196" s="111">
        <f t="shared" si="39"/>
        <v>0</v>
      </c>
      <c r="U196" s="111">
        <f t="shared" si="40"/>
        <v>5</v>
      </c>
      <c r="V196" s="115"/>
      <c r="W196" s="125"/>
    </row>
    <row r="197" spans="1:23" s="12" customFormat="1" ht="75" customHeight="1" x14ac:dyDescent="0.2">
      <c r="A197" s="106"/>
      <c r="B197" s="107"/>
      <c r="C197" s="107" t="s">
        <v>106</v>
      </c>
      <c r="D197" s="108" t="s">
        <v>156</v>
      </c>
      <c r="E197" s="109"/>
      <c r="F197" s="110" t="s">
        <v>104</v>
      </c>
      <c r="G197" s="110" t="s">
        <v>104</v>
      </c>
      <c r="H197" s="110" t="s">
        <v>104</v>
      </c>
      <c r="I197" s="111">
        <f t="shared" ref="I197:I200" si="42">COUNTIFS(C197:C197,"=High",F197:F197,"=YES-Fully meets")</f>
        <v>0</v>
      </c>
      <c r="J197" s="111">
        <f t="shared" ref="J197:J200" si="43">COUNTIFS(C197:C197,"=High",F197:F197,"=YES-Partially meets")</f>
        <v>0</v>
      </c>
      <c r="K197" s="111">
        <f t="shared" ref="K197:K200" si="44">COUNTIFS(C197:C197,"=High",F197:F197,"=NO-Does not meet")</f>
        <v>0</v>
      </c>
      <c r="L197" s="111">
        <f t="shared" ref="L197:L200" si="45">COUNTIFS(C197:C197,"=Medium",F197:F197,"=YES-Fully meets")</f>
        <v>0</v>
      </c>
      <c r="M197" s="111">
        <f t="shared" ref="M197:M200" si="46">COUNTIFS(C197:C197,"=Medium",F197:F197,"=YES-Partially meets")</f>
        <v>0</v>
      </c>
      <c r="N197" s="111">
        <f t="shared" ref="N197:N200" si="47">COUNTIFS(C197:C197,"=Medium",F197:F197,"=NO-Does not meet")</f>
        <v>0</v>
      </c>
      <c r="O197" s="111">
        <f t="shared" ref="O197:O200" si="48">COUNTIFS(C197:C197,"=Low",F197:F197,"=YES-Fully meets")</f>
        <v>0</v>
      </c>
      <c r="P197" s="111">
        <f t="shared" ref="P197:P200" si="49">COUNTIFS(C197:C197,"=Low",F197:F197,"=YES-Partially meets")</f>
        <v>0</v>
      </c>
      <c r="Q197" s="111">
        <f t="shared" ref="Q197:Q200" si="50">COUNTIFS(C197:C197,"=Low",F197:F197,"=NO-Does not meet")</f>
        <v>0</v>
      </c>
      <c r="R197" s="111">
        <f t="shared" ref="R197:R200" si="51">+($I197*$I$2)+($J197*$J$2)+(K197*$K$2)+(L197*$L$2)+(M197*$M$2)+(N197*$N$2)+(O197*$O$2)+(P197*$P$2)+(Q197*$Q$2)</f>
        <v>0</v>
      </c>
      <c r="S197" s="111">
        <f t="shared" si="41"/>
        <v>0</v>
      </c>
      <c r="T197" s="111">
        <f t="shared" ref="T197:T200" si="52">+R197*S197</f>
        <v>0</v>
      </c>
      <c r="U197" s="111">
        <f t="shared" ref="U197:U200" si="53">IF(C197="High",$I$2,IF(C197="Medium",$L$2,$O$2))</f>
        <v>5</v>
      </c>
      <c r="V197" s="115"/>
      <c r="W197" s="125"/>
    </row>
    <row r="198" spans="1:23" s="12" customFormat="1" ht="75" customHeight="1" x14ac:dyDescent="0.2">
      <c r="A198" s="106"/>
      <c r="B198" s="107"/>
      <c r="C198" s="107" t="s">
        <v>106</v>
      </c>
      <c r="D198" s="108" t="s">
        <v>156</v>
      </c>
      <c r="E198" s="109"/>
      <c r="F198" s="110" t="s">
        <v>104</v>
      </c>
      <c r="G198" s="110" t="s">
        <v>104</v>
      </c>
      <c r="H198" s="110" t="s">
        <v>104</v>
      </c>
      <c r="I198" s="111">
        <f t="shared" si="42"/>
        <v>0</v>
      </c>
      <c r="J198" s="111">
        <f t="shared" si="43"/>
        <v>0</v>
      </c>
      <c r="K198" s="111">
        <f t="shared" si="44"/>
        <v>0</v>
      </c>
      <c r="L198" s="111">
        <f t="shared" si="45"/>
        <v>0</v>
      </c>
      <c r="M198" s="111">
        <f t="shared" si="46"/>
        <v>0</v>
      </c>
      <c r="N198" s="111">
        <f t="shared" si="47"/>
        <v>0</v>
      </c>
      <c r="O198" s="111">
        <f t="shared" si="48"/>
        <v>0</v>
      </c>
      <c r="P198" s="111">
        <f t="shared" si="49"/>
        <v>0</v>
      </c>
      <c r="Q198" s="111">
        <f t="shared" si="50"/>
        <v>0</v>
      </c>
      <c r="R198" s="111">
        <f t="shared" si="51"/>
        <v>0</v>
      </c>
      <c r="S198" s="111">
        <f t="shared" si="41"/>
        <v>0</v>
      </c>
      <c r="T198" s="111">
        <f t="shared" si="52"/>
        <v>0</v>
      </c>
      <c r="U198" s="111">
        <f t="shared" si="53"/>
        <v>5</v>
      </c>
      <c r="V198" s="115"/>
      <c r="W198" s="125"/>
    </row>
    <row r="199" spans="1:23" s="12" customFormat="1" ht="75" customHeight="1" x14ac:dyDescent="0.2">
      <c r="A199" s="106"/>
      <c r="B199" s="107"/>
      <c r="C199" s="107" t="s">
        <v>106</v>
      </c>
      <c r="D199" s="108" t="s">
        <v>156</v>
      </c>
      <c r="E199" s="109"/>
      <c r="F199" s="110" t="s">
        <v>104</v>
      </c>
      <c r="G199" s="110" t="s">
        <v>104</v>
      </c>
      <c r="H199" s="110" t="s">
        <v>104</v>
      </c>
      <c r="I199" s="111">
        <f t="shared" si="42"/>
        <v>0</v>
      </c>
      <c r="J199" s="111">
        <f t="shared" si="43"/>
        <v>0</v>
      </c>
      <c r="K199" s="111">
        <f t="shared" si="44"/>
        <v>0</v>
      </c>
      <c r="L199" s="111">
        <f t="shared" si="45"/>
        <v>0</v>
      </c>
      <c r="M199" s="111">
        <f t="shared" si="46"/>
        <v>0</v>
      </c>
      <c r="N199" s="111">
        <f t="shared" si="47"/>
        <v>0</v>
      </c>
      <c r="O199" s="111">
        <f t="shared" si="48"/>
        <v>0</v>
      </c>
      <c r="P199" s="111">
        <f t="shared" si="49"/>
        <v>0</v>
      </c>
      <c r="Q199" s="111">
        <f t="shared" si="50"/>
        <v>0</v>
      </c>
      <c r="R199" s="111">
        <f t="shared" si="51"/>
        <v>0</v>
      </c>
      <c r="S199" s="111">
        <f t="shared" si="41"/>
        <v>0</v>
      </c>
      <c r="T199" s="111">
        <f t="shared" si="52"/>
        <v>0</v>
      </c>
      <c r="U199" s="111">
        <f t="shared" si="53"/>
        <v>5</v>
      </c>
      <c r="V199" s="115"/>
      <c r="W199" s="125"/>
    </row>
    <row r="200" spans="1:23" s="12" customFormat="1" ht="75" customHeight="1" x14ac:dyDescent="0.2">
      <c r="A200" s="106"/>
      <c r="B200" s="107"/>
      <c r="C200" s="107" t="s">
        <v>106</v>
      </c>
      <c r="D200" s="108" t="s">
        <v>156</v>
      </c>
      <c r="E200" s="109"/>
      <c r="F200" s="110" t="s">
        <v>104</v>
      </c>
      <c r="G200" s="110" t="s">
        <v>104</v>
      </c>
      <c r="H200" s="110" t="s">
        <v>104</v>
      </c>
      <c r="I200" s="111">
        <f t="shared" si="42"/>
        <v>0</v>
      </c>
      <c r="J200" s="111">
        <f t="shared" si="43"/>
        <v>0</v>
      </c>
      <c r="K200" s="111">
        <f t="shared" si="44"/>
        <v>0</v>
      </c>
      <c r="L200" s="111">
        <f t="shared" si="45"/>
        <v>0</v>
      </c>
      <c r="M200" s="111">
        <f t="shared" si="46"/>
        <v>0</v>
      </c>
      <c r="N200" s="111">
        <f t="shared" si="47"/>
        <v>0</v>
      </c>
      <c r="O200" s="111">
        <f t="shared" si="48"/>
        <v>0</v>
      </c>
      <c r="P200" s="111">
        <f t="shared" si="49"/>
        <v>0</v>
      </c>
      <c r="Q200" s="111">
        <f t="shared" si="50"/>
        <v>0</v>
      </c>
      <c r="R200" s="111">
        <f t="shared" si="51"/>
        <v>0</v>
      </c>
      <c r="S200" s="111">
        <f t="shared" si="41"/>
        <v>0</v>
      </c>
      <c r="T200" s="111">
        <f t="shared" si="52"/>
        <v>0</v>
      </c>
      <c r="U200" s="111">
        <f t="shared" si="53"/>
        <v>5</v>
      </c>
      <c r="V200" s="115"/>
      <c r="W200" s="125"/>
    </row>
    <row r="201" spans="1:23" ht="18.75" x14ac:dyDescent="0.3">
      <c r="A201" s="118" t="s">
        <v>153</v>
      </c>
      <c r="B201" s="118"/>
      <c r="C201" s="119"/>
      <c r="D201" s="120"/>
      <c r="E201" s="126"/>
      <c r="F201" s="126"/>
      <c r="G201" s="127"/>
      <c r="H201" s="127"/>
      <c r="I201" s="123">
        <f t="shared" ref="I201:U201" si="54">SUM(I4:I200)</f>
        <v>0</v>
      </c>
      <c r="J201" s="123">
        <f t="shared" si="54"/>
        <v>0</v>
      </c>
      <c r="K201" s="123">
        <f t="shared" si="54"/>
        <v>0</v>
      </c>
      <c r="L201" s="123">
        <f t="shared" si="54"/>
        <v>0</v>
      </c>
      <c r="M201" s="123">
        <f t="shared" si="54"/>
        <v>0</v>
      </c>
      <c r="N201" s="123">
        <f t="shared" si="54"/>
        <v>0</v>
      </c>
      <c r="O201" s="123">
        <f t="shared" si="54"/>
        <v>0</v>
      </c>
      <c r="P201" s="123">
        <f t="shared" si="54"/>
        <v>0</v>
      </c>
      <c r="Q201" s="123">
        <f t="shared" si="54"/>
        <v>0</v>
      </c>
      <c r="R201" s="123">
        <f t="shared" si="54"/>
        <v>0</v>
      </c>
      <c r="S201" s="123">
        <f t="shared" si="54"/>
        <v>0</v>
      </c>
      <c r="T201" s="123">
        <f t="shared" si="54"/>
        <v>0</v>
      </c>
      <c r="U201" s="123">
        <f t="shared" si="54"/>
        <v>969</v>
      </c>
      <c r="V201" s="124"/>
    </row>
  </sheetData>
  <mergeCells count="1">
    <mergeCell ref="F2:H2"/>
  </mergeCells>
  <phoneticPr fontId="34" type="noConversion"/>
  <conditionalFormatting sqref="C1:C7 C35:C200">
    <cfRule type="cellIs" dxfId="145" priority="79" operator="equal">
      <formula>"Advantageous"</formula>
    </cfRule>
    <cfRule type="cellIs" dxfId="144" priority="80" operator="equal">
      <formula>"Not Needed"</formula>
    </cfRule>
    <cfRule type="cellIs" dxfId="143" priority="82" stopIfTrue="1" operator="equal">
      <formula>"Extremely Advantageous"</formula>
    </cfRule>
    <cfRule type="cellIs" dxfId="142" priority="81" operator="equal">
      <formula>"Minimal"</formula>
    </cfRule>
    <cfRule type="cellIs" dxfId="141" priority="83" stopIfTrue="1" operator="equal">
      <formula>"Highly Advantageous"</formula>
    </cfRule>
  </conditionalFormatting>
  <conditionalFormatting sqref="C4:C7 F4:H200 C32:C200 G201:H64653">
    <cfRule type="cellIs" dxfId="140" priority="78" stopIfTrue="1" operator="equal">
      <formula>"Select from Drop Down List"</formula>
    </cfRule>
  </conditionalFormatting>
  <conditionalFormatting sqref="C4:C200">
    <cfRule type="cellIs" dxfId="139" priority="20" stopIfTrue="1" operator="equal">
      <formula>"High"</formula>
    </cfRule>
  </conditionalFormatting>
  <conditionalFormatting sqref="C8:C14 C19:C24">
    <cfRule type="cellIs" dxfId="138" priority="54" stopIfTrue="1" operator="equal">
      <formula>"Highly Advantageous"</formula>
    </cfRule>
  </conditionalFormatting>
  <conditionalFormatting sqref="C8:C14 C26:C27">
    <cfRule type="cellIs" dxfId="137" priority="230" stopIfTrue="1" operator="equal">
      <formula>"Exception"</formula>
    </cfRule>
  </conditionalFormatting>
  <conditionalFormatting sqref="C8:C14">
    <cfRule type="cellIs" dxfId="136" priority="226" operator="equal">
      <formula>"Not Needed"</formula>
    </cfRule>
    <cfRule type="cellIs" dxfId="135" priority="227" operator="equal">
      <formula>"Minimal"</formula>
    </cfRule>
    <cfRule type="cellIs" dxfId="134" priority="221" stopIfTrue="1" operator="equal">
      <formula>"Select from Drop Down List"</formula>
    </cfRule>
  </conditionalFormatting>
  <conditionalFormatting sqref="C14">
    <cfRule type="cellIs" dxfId="133" priority="123" operator="equal">
      <formula>"Advantageous"</formula>
    </cfRule>
    <cfRule type="cellIs" dxfId="132" priority="122" stopIfTrue="1" operator="equal">
      <formula>"Select from Drop Down List"</formula>
    </cfRule>
    <cfRule type="cellIs" dxfId="131" priority="124" operator="equal">
      <formula>"Not Needed"</formula>
    </cfRule>
    <cfRule type="cellIs" dxfId="130" priority="127" stopIfTrue="1" operator="equal">
      <formula>"Highly Advantageous"</formula>
    </cfRule>
    <cfRule type="cellIs" dxfId="129" priority="133" operator="equal">
      <formula>"Minimal"</formula>
    </cfRule>
    <cfRule type="cellIs" dxfId="128" priority="128" stopIfTrue="1" operator="equal">
      <formula>"High"</formula>
    </cfRule>
    <cfRule type="cellIs" dxfId="127" priority="126" stopIfTrue="1" operator="equal">
      <formula>"Extremely Advantageous"</formula>
    </cfRule>
    <cfRule type="cellIs" dxfId="126" priority="125" operator="equal">
      <formula>"Minimal"</formula>
    </cfRule>
    <cfRule type="cellIs" dxfId="125" priority="135" stopIfTrue="1" operator="equal">
      <formula>"Highly Advantageous"</formula>
    </cfRule>
    <cfRule type="cellIs" dxfId="124" priority="134" stopIfTrue="1" operator="equal">
      <formula>"Extremely Advantageous"</formula>
    </cfRule>
    <cfRule type="cellIs" dxfId="123" priority="131" operator="equal">
      <formula>"Advantageous"</formula>
    </cfRule>
    <cfRule type="cellIs" dxfId="122" priority="130" stopIfTrue="1" operator="equal">
      <formula>"Select from Drop Down List"</formula>
    </cfRule>
    <cfRule type="cellIs" dxfId="121" priority="129" stopIfTrue="1" operator="equal">
      <formula>"Exception"</formula>
    </cfRule>
    <cfRule type="cellIs" dxfId="120" priority="120" stopIfTrue="1" operator="equal">
      <formula>"High"</formula>
    </cfRule>
    <cfRule type="cellIs" dxfId="119" priority="132" operator="equal">
      <formula>"Not Needed"</formula>
    </cfRule>
    <cfRule type="cellIs" dxfId="118" priority="121" stopIfTrue="1" operator="equal">
      <formula>"Exception"</formula>
    </cfRule>
  </conditionalFormatting>
  <conditionalFormatting sqref="C15:C16">
    <cfRule type="cellIs" dxfId="117" priority="76" stopIfTrue="1" operator="equal">
      <formula>"Highly Advantageous"</formula>
    </cfRule>
    <cfRule type="cellIs" dxfId="116" priority="75" stopIfTrue="1" operator="equal">
      <formula>"Extremely Advantageous"</formula>
    </cfRule>
    <cfRule type="cellIs" dxfId="115" priority="74" operator="equal">
      <formula>"Minimal"</formula>
    </cfRule>
    <cfRule type="cellIs" dxfId="114" priority="73" operator="equal">
      <formula>"Not Needed"</formula>
    </cfRule>
    <cfRule type="cellIs" dxfId="113" priority="72" operator="equal">
      <formula>"Advantageous"</formula>
    </cfRule>
  </conditionalFormatting>
  <conditionalFormatting sqref="C15:C17 H17">
    <cfRule type="cellIs" dxfId="112" priority="67" stopIfTrue="1" operator="equal">
      <formula>"Select from Drop Down List"</formula>
    </cfRule>
  </conditionalFormatting>
  <conditionalFormatting sqref="C17">
    <cfRule type="cellIs" dxfId="111" priority="68" stopIfTrue="1" operator="equal">
      <formula>"Extremely Advantageous"</formula>
    </cfRule>
    <cfRule type="cellIs" dxfId="110" priority="69" stopIfTrue="1" operator="equal">
      <formula>"Highly Advantageous"</formula>
    </cfRule>
  </conditionalFormatting>
  <conditionalFormatting sqref="C17:C18">
    <cfRule type="cellIs" dxfId="109" priority="55" operator="equal">
      <formula>"Advantageous"</formula>
    </cfRule>
    <cfRule type="cellIs" dxfId="108" priority="56" operator="equal">
      <formula>"Not Needed"</formula>
    </cfRule>
    <cfRule type="cellIs" dxfId="107" priority="57" operator="equal">
      <formula>"Minimal"</formula>
    </cfRule>
  </conditionalFormatting>
  <conditionalFormatting sqref="C18">
    <cfRule type="cellIs" dxfId="106" priority="59" stopIfTrue="1" operator="equal">
      <formula>"Highly Advantageous"</formula>
    </cfRule>
    <cfRule type="cellIs" dxfId="105" priority="58" stopIfTrue="1" operator="equal">
      <formula>"Extremely Advantageous"</formula>
    </cfRule>
  </conditionalFormatting>
  <conditionalFormatting sqref="C18:C23 F36:H200">
    <cfRule type="cellIs" dxfId="104" priority="51" stopIfTrue="1" operator="equal">
      <formula>"Exception"</formula>
    </cfRule>
    <cfRule type="cellIs" dxfId="103" priority="52" stopIfTrue="1" operator="equal">
      <formula>"Select from Drop Down List"</formula>
    </cfRule>
  </conditionalFormatting>
  <conditionalFormatting sqref="C19:C24 C8:C14">
    <cfRule type="cellIs" dxfId="102" priority="53" stopIfTrue="1" operator="equal">
      <formula>"Extremely Advantageous"</formula>
    </cfRule>
  </conditionalFormatting>
  <conditionalFormatting sqref="C19:C24">
    <cfRule type="cellIs" dxfId="101" priority="50" operator="equal">
      <formula>"Minimal"</formula>
    </cfRule>
    <cfRule type="cellIs" dxfId="100" priority="48" operator="equal">
      <formula>"Advantageous"</formula>
    </cfRule>
    <cfRule type="cellIs" dxfId="99" priority="49" operator="equal">
      <formula>"Not Needed"</formula>
    </cfRule>
  </conditionalFormatting>
  <conditionalFormatting sqref="C24">
    <cfRule type="cellIs" dxfId="98" priority="197" stopIfTrue="1" operator="equal">
      <formula>"Highly Advantageous"</formula>
    </cfRule>
    <cfRule type="cellIs" dxfId="97" priority="193" operator="equal">
      <formula>"Advantageous"</formula>
    </cfRule>
    <cfRule type="cellIs" dxfId="96" priority="195" operator="equal">
      <formula>"Minimal"</formula>
    </cfRule>
    <cfRule type="cellIs" dxfId="95" priority="194" operator="equal">
      <formula>"Not Needed"</formula>
    </cfRule>
    <cfRule type="cellIs" dxfId="94" priority="196" stopIfTrue="1" operator="equal">
      <formula>"Extremely Advantageous"</formula>
    </cfRule>
  </conditionalFormatting>
  <conditionalFormatting sqref="C24:C25">
    <cfRule type="cellIs" dxfId="93" priority="44" stopIfTrue="1" operator="equal">
      <formula>"Exception"</formula>
    </cfRule>
    <cfRule type="cellIs" dxfId="92" priority="45" stopIfTrue="1" operator="equal">
      <formula>"Select from Drop Down List"</formula>
    </cfRule>
  </conditionalFormatting>
  <conditionalFormatting sqref="C25">
    <cfRule type="cellIs" dxfId="91" priority="47" stopIfTrue="1" operator="equal">
      <formula>"Highly Advantageous"</formula>
    </cfRule>
    <cfRule type="cellIs" dxfId="90" priority="46" stopIfTrue="1" operator="equal">
      <formula>"Extremely Advantageous"</formula>
    </cfRule>
    <cfRule type="cellIs" dxfId="89" priority="41" operator="equal">
      <formula>"Advantageous"</formula>
    </cfRule>
  </conditionalFormatting>
  <conditionalFormatting sqref="C25:C28">
    <cfRule type="cellIs" dxfId="88" priority="42" operator="equal">
      <formula>"Not Needed"</formula>
    </cfRule>
    <cfRule type="cellIs" dxfId="87" priority="43" operator="equal">
      <formula>"Minimal"</formula>
    </cfRule>
  </conditionalFormatting>
  <conditionalFormatting sqref="C26:C27 C32">
    <cfRule type="cellIs" dxfId="86" priority="240" operator="equal">
      <formula>"Advantageous"</formula>
    </cfRule>
  </conditionalFormatting>
  <conditionalFormatting sqref="C26:C27">
    <cfRule type="cellIs" dxfId="85" priority="231" stopIfTrue="1" operator="equal">
      <formula>"Select from Drop Down List"</formula>
    </cfRule>
  </conditionalFormatting>
  <conditionalFormatting sqref="C26:C28">
    <cfRule type="cellIs" dxfId="84" priority="155" stopIfTrue="1" operator="equal">
      <formula>"Highly Advantageous"</formula>
    </cfRule>
    <cfRule type="cellIs" dxfId="83" priority="154" stopIfTrue="1" operator="equal">
      <formula>"Extremely Advantageous"</formula>
    </cfRule>
  </conditionalFormatting>
  <conditionalFormatting sqref="C28">
    <cfRule type="cellIs" dxfId="82" priority="151" operator="equal">
      <formula>"Advantageous"</formula>
    </cfRule>
  </conditionalFormatting>
  <conditionalFormatting sqref="C28:C29">
    <cfRule type="cellIs" dxfId="81" priority="13" stopIfTrue="1" operator="equal">
      <formula>"Highly Advantageous"</formula>
    </cfRule>
    <cfRule type="cellIs" dxfId="80" priority="11" operator="equal">
      <formula>"Minimal"</formula>
    </cfRule>
    <cfRule type="cellIs" dxfId="79" priority="12" stopIfTrue="1" operator="equal">
      <formula>"Extremely Advantageous"</formula>
    </cfRule>
    <cfRule type="cellIs" dxfId="78" priority="9" operator="equal">
      <formula>"Advantageous"</formula>
    </cfRule>
    <cfRule type="cellIs" dxfId="77" priority="10" operator="equal">
      <formula>"Not Needed"</formula>
    </cfRule>
  </conditionalFormatting>
  <conditionalFormatting sqref="C28:C31">
    <cfRule type="cellIs" dxfId="76" priority="3" stopIfTrue="1" operator="equal">
      <formula>"Select from Drop Down List"</formula>
    </cfRule>
    <cfRule type="cellIs" dxfId="75" priority="2" stopIfTrue="1" operator="equal">
      <formula>"Exception"</formula>
    </cfRule>
  </conditionalFormatting>
  <conditionalFormatting sqref="C29">
    <cfRule type="cellIs" dxfId="74" priority="4" operator="equal">
      <formula>"Advantageous"</formula>
    </cfRule>
    <cfRule type="cellIs" dxfId="73" priority="5" operator="equal">
      <formula>"Not Needed"</formula>
    </cfRule>
    <cfRule type="cellIs" dxfId="72" priority="6" operator="equal">
      <formula>"Minimal"</formula>
    </cfRule>
    <cfRule type="cellIs" dxfId="71" priority="7" stopIfTrue="1" operator="equal">
      <formula>"Extremely Advantageous"</formula>
    </cfRule>
    <cfRule type="cellIs" dxfId="70" priority="8" stopIfTrue="1" operator="equal">
      <formula>"Highly Advantageous"</formula>
    </cfRule>
  </conditionalFormatting>
  <conditionalFormatting sqref="C30">
    <cfRule type="cellIs" dxfId="69" priority="148" operator="equal">
      <formula>"Minimal"</formula>
    </cfRule>
    <cfRule type="cellIs" dxfId="68" priority="150" stopIfTrue="1" operator="equal">
      <formula>"Highly Advantageous"</formula>
    </cfRule>
    <cfRule type="cellIs" dxfId="67" priority="149" stopIfTrue="1" operator="equal">
      <formula>"Extremely Advantageous"</formula>
    </cfRule>
    <cfRule type="cellIs" dxfId="66" priority="146" operator="equal">
      <formula>"Advantageous"</formula>
    </cfRule>
    <cfRule type="cellIs" dxfId="65" priority="147" operator="equal">
      <formula>"Not Needed"</formula>
    </cfRule>
  </conditionalFormatting>
  <conditionalFormatting sqref="C30:C31">
    <cfRule type="cellIs" dxfId="64" priority="144" stopIfTrue="1" operator="equal">
      <formula>"Extremely Advantageous"</formula>
    </cfRule>
    <cfRule type="cellIs" dxfId="63" priority="145" stopIfTrue="1" operator="equal">
      <formula>"Highly Advantageous"</formula>
    </cfRule>
    <cfRule type="cellIs" dxfId="62" priority="143" operator="equal">
      <formula>"Minimal"</formula>
    </cfRule>
    <cfRule type="cellIs" dxfId="61" priority="141" operator="equal">
      <formula>"Advantageous"</formula>
    </cfRule>
    <cfRule type="cellIs" dxfId="60" priority="142" operator="equal">
      <formula>"Not Needed"</formula>
    </cfRule>
  </conditionalFormatting>
  <conditionalFormatting sqref="C31">
    <cfRule type="cellIs" dxfId="59" priority="140" stopIfTrue="1" operator="equal">
      <formula>"Highly Advantageous"</formula>
    </cfRule>
    <cfRule type="cellIs" dxfId="58" priority="139" stopIfTrue="1" operator="equal">
      <formula>"Extremely Advantageous"</formula>
    </cfRule>
    <cfRule type="cellIs" dxfId="57" priority="136" operator="equal">
      <formula>"Advantageous"</formula>
    </cfRule>
  </conditionalFormatting>
  <conditionalFormatting sqref="C31:C34 C201:C1048576">
    <cfRule type="cellIs" dxfId="56" priority="32" operator="equal">
      <formula>"Not Needed"</formula>
    </cfRule>
    <cfRule type="cellIs" dxfId="55" priority="33" operator="equal">
      <formula>"Minimal"</formula>
    </cfRule>
  </conditionalFormatting>
  <conditionalFormatting sqref="C32:C34 C201:C1048576">
    <cfRule type="cellIs" dxfId="54" priority="35" stopIfTrue="1" operator="equal">
      <formula>"Highly Advantageous"</formula>
    </cfRule>
    <cfRule type="cellIs" dxfId="53" priority="34" stopIfTrue="1" operator="equal">
      <formula>"Extremely Advantageous"</formula>
    </cfRule>
  </conditionalFormatting>
  <conditionalFormatting sqref="C32:C200">
    <cfRule type="cellIs" dxfId="52" priority="220" stopIfTrue="1" operator="equal">
      <formula>"Exception"</formula>
    </cfRule>
  </conditionalFormatting>
  <conditionalFormatting sqref="C33">
    <cfRule type="cellIs" dxfId="51" priority="28" operator="equal">
      <formula>"Minimal"</formula>
    </cfRule>
    <cfRule type="cellIs" dxfId="50" priority="26" operator="equal">
      <formula>"Advantageous"</formula>
    </cfRule>
    <cfRule type="cellIs" dxfId="49" priority="27" operator="equal">
      <formula>"Not Needed"</formula>
    </cfRule>
    <cfRule type="cellIs" dxfId="48" priority="29" stopIfTrue="1" operator="equal">
      <formula>"Extremely Advantageous"</formula>
    </cfRule>
    <cfRule type="cellIs" dxfId="47" priority="30" stopIfTrue="1" operator="equal">
      <formula>"Highly Advantageous"</formula>
    </cfRule>
  </conditionalFormatting>
  <conditionalFormatting sqref="C33:C34 C8:C14 C201:C1048576">
    <cfRule type="cellIs" dxfId="46" priority="31" operator="equal">
      <formula>"Advantageous"</formula>
    </cfRule>
  </conditionalFormatting>
  <conditionalFormatting sqref="C34">
    <cfRule type="cellIs" dxfId="45" priority="40" stopIfTrue="1" operator="equal">
      <formula>"Highly Advantageous"</formula>
    </cfRule>
    <cfRule type="cellIs" dxfId="44" priority="39" stopIfTrue="1" operator="equal">
      <formula>"Extremely Advantageous"</formula>
    </cfRule>
    <cfRule type="cellIs" dxfId="43" priority="38" operator="equal">
      <formula>"Minimal"</formula>
    </cfRule>
    <cfRule type="cellIs" dxfId="42" priority="37" operator="equal">
      <formula>"Not Needed"</formula>
    </cfRule>
    <cfRule type="cellIs" dxfId="41" priority="36" operator="equal">
      <formula>"Advantageous"</formula>
    </cfRule>
  </conditionalFormatting>
  <conditionalFormatting sqref="E4:E8 E36:E200">
    <cfRule type="expression" dxfId="40" priority="98" stopIfTrue="1">
      <formula>#REF!="YES-partially meets"</formula>
    </cfRule>
  </conditionalFormatting>
  <conditionalFormatting sqref="E10:E13">
    <cfRule type="expression" dxfId="39" priority="222" stopIfTrue="1">
      <formula>#REF!="YES-partially meets"</formula>
    </cfRule>
  </conditionalFormatting>
  <conditionalFormatting sqref="E15">
    <cfRule type="expression" dxfId="38" priority="225" stopIfTrue="1">
      <formula>#REF!="YES-partially meets"</formula>
    </cfRule>
  </conditionalFormatting>
  <conditionalFormatting sqref="E17:E34">
    <cfRule type="expression" dxfId="37" priority="62" stopIfTrue="1">
      <formula>#REF!="YES-partially meets"</formula>
    </cfRule>
  </conditionalFormatting>
  <conditionalFormatting sqref="F16">
    <cfRule type="cellIs" dxfId="36" priority="232" stopIfTrue="1" operator="equal">
      <formula>"Select from Drop Down List"</formula>
    </cfRule>
    <cfRule type="cellIs" dxfId="35" priority="233" stopIfTrue="1" operator="equal">
      <formula>"Exception"</formula>
    </cfRule>
  </conditionalFormatting>
  <conditionalFormatting sqref="F19">
    <cfRule type="cellIs" dxfId="34" priority="210" stopIfTrue="1" operator="equal">
      <formula>"Exception"</formula>
    </cfRule>
  </conditionalFormatting>
  <conditionalFormatting sqref="F64654:F65076">
    <cfRule type="cellIs" dxfId="33" priority="245" stopIfTrue="1" operator="equal">
      <formula>"Y"</formula>
    </cfRule>
  </conditionalFormatting>
  <conditionalFormatting sqref="F1:H1">
    <cfRule type="cellIs" dxfId="32" priority="239" stopIfTrue="1" operator="equal">
      <formula>"Select from Drop Down List"</formula>
    </cfRule>
  </conditionalFormatting>
  <conditionalFormatting sqref="F4:H200">
    <cfRule type="cellIs" dxfId="31" priority="218" stopIfTrue="1" operator="equal">
      <formula>"Exception"</formula>
    </cfRule>
  </conditionalFormatting>
  <conditionalFormatting sqref="F5:H5">
    <cfRule type="cellIs" dxfId="30" priority="102" stopIfTrue="1" operator="equal">
      <formula>"Exception"</formula>
    </cfRule>
    <cfRule type="cellIs" dxfId="29" priority="103" stopIfTrue="1" operator="equal">
      <formula>"Select from Drop Down List"</formula>
    </cfRule>
  </conditionalFormatting>
  <conditionalFormatting sqref="F13:H15">
    <cfRule type="cellIs" dxfId="28" priority="18" stopIfTrue="1" operator="equal">
      <formula>"Exception"</formula>
    </cfRule>
  </conditionalFormatting>
  <conditionalFormatting sqref="F15:H15">
    <cfRule type="cellIs" dxfId="27" priority="19" stopIfTrue="1" operator="equal">
      <formula>"Select from Drop Down List"</formula>
    </cfRule>
  </conditionalFormatting>
  <conditionalFormatting sqref="F16:H16">
    <cfRule type="cellIs" dxfId="26" priority="234" stopIfTrue="1" operator="equal">
      <formula>"Select from Drop Down List"</formula>
    </cfRule>
  </conditionalFormatting>
  <conditionalFormatting sqref="F17:H17">
    <cfRule type="cellIs" dxfId="25" priority="60" stopIfTrue="1" operator="equal">
      <formula>"Exception"</formula>
    </cfRule>
    <cfRule type="cellIs" dxfId="24" priority="61" stopIfTrue="1" operator="equal">
      <formula>"Select from Drop Down List"</formula>
    </cfRule>
  </conditionalFormatting>
  <conditionalFormatting sqref="F17:H23 C4:C7">
    <cfRule type="cellIs" dxfId="23" priority="77" stopIfTrue="1" operator="equal">
      <formula>"Exception"</formula>
    </cfRule>
  </conditionalFormatting>
  <conditionalFormatting sqref="F18:H18">
    <cfRule type="cellIs" dxfId="22" priority="224" stopIfTrue="1" operator="equal">
      <formula>"Select from Drop Down List"</formula>
    </cfRule>
  </conditionalFormatting>
  <conditionalFormatting sqref="F19:H19">
    <cfRule type="cellIs" dxfId="21" priority="211" stopIfTrue="1" operator="equal">
      <formula>"Select from Drop Down List"</formula>
    </cfRule>
  </conditionalFormatting>
  <conditionalFormatting sqref="F25:H34">
    <cfRule type="cellIs" dxfId="20" priority="16" stopIfTrue="1" operator="equal">
      <formula>"Exception"</formula>
    </cfRule>
    <cfRule type="cellIs" dxfId="19" priority="17" stopIfTrue="1" operator="equal">
      <formula>"Select from Drop Down List"</formula>
    </cfRule>
  </conditionalFormatting>
  <conditionalFormatting sqref="G5:H5">
    <cfRule type="cellIs" dxfId="18" priority="101" stopIfTrue="1" operator="equal">
      <formula>"Select from Drop Down List"</formula>
    </cfRule>
    <cfRule type="cellIs" dxfId="17" priority="100" stopIfTrue="1" operator="equal">
      <formula>"Exception"</formula>
    </cfRule>
  </conditionalFormatting>
  <conditionalFormatting sqref="G16:H16">
    <cfRule type="cellIs" dxfId="16" priority="235" stopIfTrue="1" operator="equal">
      <formula>"Exception"</formula>
    </cfRule>
    <cfRule type="cellIs" dxfId="15" priority="236" stopIfTrue="1" operator="equal">
      <formula>"Select from Drop Down List"</formula>
    </cfRule>
    <cfRule type="cellIs" dxfId="14" priority="237" stopIfTrue="1" operator="equal">
      <formula>"Exception"</formula>
    </cfRule>
    <cfRule type="cellIs" dxfId="13" priority="238" stopIfTrue="1" operator="equal">
      <formula>"Select from Drop Down List"</formula>
    </cfRule>
  </conditionalFormatting>
  <conditionalFormatting sqref="G19:H19">
    <cfRule type="cellIs" dxfId="12" priority="212" stopIfTrue="1" operator="equal">
      <formula>"Exception"</formula>
    </cfRule>
    <cfRule type="cellIs" dxfId="11" priority="213" stopIfTrue="1" operator="equal">
      <formula>"Select from Drop Down List"</formula>
    </cfRule>
    <cfRule type="cellIs" dxfId="10" priority="214" stopIfTrue="1" operator="equal">
      <formula>"Exception"</formula>
    </cfRule>
    <cfRule type="cellIs" dxfId="9" priority="215" stopIfTrue="1" operator="equal">
      <formula>"Select from Drop Down List"</formula>
    </cfRule>
  </conditionalFormatting>
  <conditionalFormatting sqref="G25:H25">
    <cfRule type="cellIs" dxfId="8" priority="242" stopIfTrue="1" operator="equal">
      <formula>"Exception"</formula>
    </cfRule>
    <cfRule type="cellIs" dxfId="7" priority="243" stopIfTrue="1" operator="equal">
      <formula>"Select from Drop Down List"</formula>
    </cfRule>
  </conditionalFormatting>
  <conditionalFormatting sqref="G27:H27">
    <cfRule type="cellIs" dxfId="6" priority="217" stopIfTrue="1" operator="equal">
      <formula>"Select from Drop Down List"</formula>
    </cfRule>
    <cfRule type="cellIs" dxfId="5" priority="216" stopIfTrue="1" operator="equal">
      <formula>"Exception"</formula>
    </cfRule>
  </conditionalFormatting>
  <conditionalFormatting sqref="G3:W3">
    <cfRule type="cellIs" dxfId="4" priority="1" stopIfTrue="1" operator="equal">
      <formula>"Select from Drop Down List"</formula>
    </cfRule>
  </conditionalFormatting>
  <conditionalFormatting sqref="H5">
    <cfRule type="cellIs" dxfId="3" priority="105" stopIfTrue="1" operator="equal">
      <formula>"Select from Drop Down List"</formula>
    </cfRule>
    <cfRule type="cellIs" dxfId="2" priority="104" stopIfTrue="1" operator="equal">
      <formula>"Exception"</formula>
    </cfRule>
  </conditionalFormatting>
  <conditionalFormatting sqref="H17 C15:C17">
    <cfRule type="cellIs" dxfId="1" priority="66" stopIfTrue="1" operator="equal">
      <formula>"Exception"</formula>
    </cfRule>
  </conditionalFormatting>
  <conditionalFormatting sqref="I64654:I1048576">
    <cfRule type="cellIs" dxfId="0" priority="241" stopIfTrue="1" operator="equal">
      <formula>"Select from Drop Down List"</formula>
    </cfRule>
  </conditionalFormatting>
  <dataValidations count="6">
    <dataValidation allowBlank="1" showInputMessage="1" showErrorMessage="1" errorTitle="Invalid specification type" error="Please enter a Specification type from the drop-down list." sqref="D2" xr:uid="{5D01630F-61D0-4A7C-87B7-A2C65FFF214B}"/>
    <dataValidation type="list" allowBlank="1" showInputMessage="1" showErrorMessage="1" promptTitle="Solution Type" prompt="Responders must select one of the types from the drop-down list." sqref="C2" xr:uid="{3B5488BC-02A0-4411-B7FE-1FEAE0951C7E}">
      <formula1>"Cloud, Hybrid, On-premise only"</formula1>
    </dataValidation>
    <dataValidation type="list" allowBlank="1" showInputMessage="1" showErrorMessage="1" sqref="H4:H200" xr:uid="{A0675080-47D5-48E3-8588-40B6703D37E6}">
      <formula1>"Select from drop down list, Base Pkg, Addl Module, 3rd Party, Configuration, Customization"</formula1>
    </dataValidation>
    <dataValidation type="list" allowBlank="1" showInputMessage="1" showErrorMessage="1" sqref="G4:G200" xr:uid="{4E06E409-8FFE-4D28-BA56-9A60116E5A98}">
      <formula1>"Select from drop down list, Production, Development, Roadmap, Not in any environment"</formula1>
    </dataValidation>
    <dataValidation type="list" allowBlank="1" showInputMessage="1" showErrorMessage="1" sqref="F4:F200" xr:uid="{293680F4-09D2-4525-9218-3FF738A4AFAD}">
      <formula1>"Select from drop down list, YES-Fully meets, YES-Partially meets, NO-Does not meet"</formula1>
    </dataValidation>
    <dataValidation type="list" allowBlank="1" showInputMessage="1" showErrorMessage="1" errorTitle="Invalid specification type" error="Please enter a Specification type from the drop-down list." sqref="C4:C200" xr:uid="{1FB4EE77-FBBA-4510-9E45-EEA7A4259548}">
      <formula1>"High, Medium, Low"</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B8B8EC0FDDBC40A53FC2074D166C2E" ma:contentTypeVersion="12" ma:contentTypeDescription="Create a new document." ma:contentTypeScope="" ma:versionID="31355276a084861eea57782cc278eb70">
  <xsd:schema xmlns:xsd="http://www.w3.org/2001/XMLSchema" xmlns:xs="http://www.w3.org/2001/XMLSchema" xmlns:p="http://schemas.microsoft.com/office/2006/metadata/properties" xmlns:ns2="b90e0e97-9303-4e06-97b0-04fb3f8d8446" xmlns:ns3="908e6164-8d9c-4f2d-86b3-3d8dd9d29c75" targetNamespace="http://schemas.microsoft.com/office/2006/metadata/properties" ma:root="true" ma:fieldsID="cb306869d78f5e6a18cfd1ded7762cb0" ns2:_="" ns3:_="">
    <xsd:import namespace="b90e0e97-9303-4e06-97b0-04fb3f8d8446"/>
    <xsd:import namespace="908e6164-8d9c-4f2d-86b3-3d8dd9d29c7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GenerationTime" minOccurs="0"/>
                <xsd:element ref="ns2:MediaServiceEventHashCode"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0e0e97-9303-4e06-97b0-04fb3f8d84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89b2c0e-9b35-4b3e-9c77-1a42dbf86754"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8e6164-8d9c-4f2d-86b3-3d8dd9d29c7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0e0e97-9303-4e06-97b0-04fb3f8d844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6863FB-4B19-4485-BEDE-F43DC52F22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0e0e97-9303-4e06-97b0-04fb3f8d8446"/>
    <ds:schemaRef ds:uri="908e6164-8d9c-4f2d-86b3-3d8dd9d29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BFAE55-7453-4CE3-B849-74B2166CE791}">
  <ds:schemaRefs>
    <ds:schemaRef ds:uri="http://schemas.microsoft.com/office/2006/metadata/properties"/>
    <ds:schemaRef ds:uri="http://schemas.microsoft.com/office/infopath/2007/PartnerControls"/>
    <ds:schemaRef ds:uri="b90e0e97-9303-4e06-97b0-04fb3f8d8446"/>
  </ds:schemaRefs>
</ds:datastoreItem>
</file>

<file path=customXml/itemProps3.xml><?xml version="1.0" encoding="utf-8"?>
<ds:datastoreItem xmlns:ds="http://schemas.openxmlformats.org/officeDocument/2006/customXml" ds:itemID="{F516B0F2-E5DC-4731-9673-9AC1D10513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Template Instructions - DELETE </vt:lpstr>
      <vt:lpstr>Scoring Summary- HIDE</vt:lpstr>
      <vt:lpstr>Functional Requirement Instruct</vt:lpstr>
      <vt:lpstr>DoITS Software &amp; Reporting</vt:lpstr>
      <vt:lpstr>Functional Requirements Sheet 2</vt:lpstr>
      <vt:lpstr>Functional Requirements Sheet 3</vt:lpstr>
      <vt:lpstr>Functional Requirements Sheet 4</vt:lpstr>
      <vt:lpstr>'Functional Requirement Instruct'!Print_Area</vt:lpstr>
      <vt:lpstr>'Functional Requirements Sheet 2'!Print_Area</vt:lpstr>
      <vt:lpstr>'DoITS Software &amp; Reporting'!Print_Titles</vt:lpstr>
      <vt:lpstr>'Functional Requirements Sheet 2'!Print_Titles</vt:lpstr>
    </vt:vector>
  </TitlesOfParts>
  <Manager/>
  <Company>Gwinnett County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Laurie</dc:creator>
  <cp:keywords/>
  <dc:description/>
  <cp:lastModifiedBy>Beauston, Casey</cp:lastModifiedBy>
  <cp:revision/>
  <dcterms:created xsi:type="dcterms:W3CDTF">2019-10-16T12:57:30Z</dcterms:created>
  <dcterms:modified xsi:type="dcterms:W3CDTF">2026-04-16T13:10:51Z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0x01010075B8B8EC0FDDBC40A53FC2074D166C2E</vt:lpwstr>
  </property>
  <property fmtid="{D5CDD505-2E9C-101B-9397-08002B2CF9AE}" pid="3" name="MediaServiceImageTags">
    <vt:lpwstr/>
  </property>
</Properties>
</file>